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прескурант" sheetId="4" r:id="rId1"/>
    <sheet name="Лист1" sheetId="1" r:id="rId2"/>
    <sheet name="Лист1 (2)" sheetId="5" r:id="rId3"/>
    <sheet name="Лист2" sheetId="2" r:id="rId4"/>
    <sheet name="Полюс Золото" sheetId="6" r:id="rId5"/>
    <sheet name="дактилоскопия" sheetId="8" r:id="rId6"/>
    <sheet name="Лист3" sheetId="3" r:id="rId7"/>
  </sheets>
  <calcPr calcId="152511"/>
</workbook>
</file>

<file path=xl/calcChain.xml><?xml version="1.0" encoding="utf-8"?>
<calcChain xmlns="http://schemas.openxmlformats.org/spreadsheetml/2006/main">
  <c r="E485" i="4" l="1"/>
  <c r="E506" i="4" l="1"/>
  <c r="E505" i="4"/>
  <c r="E346" i="4" l="1"/>
  <c r="D21" i="8" l="1"/>
  <c r="D113" i="6"/>
  <c r="D112" i="6"/>
  <c r="D144" i="6"/>
  <c r="D129" i="6"/>
  <c r="D74" i="6"/>
  <c r="D41" i="6"/>
  <c r="D40" i="6"/>
  <c r="D21" i="6"/>
  <c r="E797" i="4" l="1"/>
  <c r="E399" i="4" l="1"/>
  <c r="E355" i="4"/>
  <c r="G201" i="4"/>
  <c r="G200" i="4"/>
  <c r="D38" i="5" l="1"/>
  <c r="D37" i="5"/>
  <c r="D18" i="5"/>
  <c r="G394" i="4" l="1"/>
  <c r="G395" i="4"/>
  <c r="G396" i="4"/>
  <c r="G398" i="4"/>
  <c r="E392" i="4" l="1"/>
  <c r="E373" i="4"/>
  <c r="E337" i="4"/>
  <c r="E331" i="4"/>
  <c r="E603" i="4"/>
  <c r="E584" i="4"/>
  <c r="E583" i="4"/>
  <c r="E542" i="4"/>
  <c r="G85" i="4" l="1"/>
  <c r="G148" i="4" l="1"/>
  <c r="E740" i="4" l="1"/>
  <c r="E450" i="4"/>
  <c r="I650" i="4" l="1"/>
  <c r="I488" i="4"/>
  <c r="I473" i="4"/>
  <c r="I485" i="4" s="1"/>
  <c r="I453" i="4"/>
  <c r="I469" i="4" s="1"/>
  <c r="I437" i="4"/>
  <c r="I450" i="4" s="1"/>
  <c r="I418" i="4"/>
  <c r="I433" i="4" s="1"/>
  <c r="I404" i="4"/>
  <c r="I415" i="4" s="1"/>
  <c r="I395" i="4"/>
  <c r="I398" i="4" s="1"/>
  <c r="I375" i="4"/>
  <c r="I392" i="4" s="1"/>
  <c r="I359" i="4"/>
  <c r="I373" i="4" s="1"/>
  <c r="I736" i="4"/>
  <c r="I740" i="4" s="1"/>
  <c r="I333" i="4"/>
  <c r="I337" i="4" s="1"/>
  <c r="I328" i="4"/>
  <c r="I331" i="4" s="1"/>
  <c r="G308" i="4"/>
  <c r="J17" i="4"/>
  <c r="F17" i="4"/>
  <c r="G18" i="4" l="1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2" i="4"/>
  <c r="G203" i="4"/>
  <c r="G204" i="4"/>
  <c r="G205" i="4"/>
  <c r="G206" i="4"/>
  <c r="G207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2" i="4"/>
  <c r="G333" i="4"/>
  <c r="G33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3" i="4"/>
  <c r="G399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5" i="4"/>
  <c r="G646" i="4"/>
  <c r="G647" i="4"/>
  <c r="G648" i="4"/>
  <c r="G649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17" i="4"/>
  <c r="G603" i="4" l="1"/>
  <c r="G373" i="4" l="1"/>
  <c r="E650" i="4"/>
  <c r="G650" i="4" s="1"/>
  <c r="G392" i="4" l="1"/>
  <c r="E643" i="4"/>
  <c r="G643" i="4" s="1"/>
  <c r="G542" i="4"/>
  <c r="G331" i="4"/>
  <c r="G337" i="4" l="1"/>
  <c r="G334" i="4"/>
  <c r="G583" i="4"/>
  <c r="G584" i="4"/>
  <c r="G485" i="4"/>
  <c r="G505" i="4"/>
  <c r="G506" i="4"/>
  <c r="E415" i="4"/>
  <c r="G415" i="4" s="1"/>
  <c r="E433" i="4"/>
  <c r="G433" i="4" s="1"/>
  <c r="E644" i="4"/>
  <c r="G644" i="4" s="1"/>
  <c r="E641" i="4"/>
  <c r="G641" i="4" s="1"/>
  <c r="E642" i="4"/>
  <c r="G642" i="4" s="1"/>
  <c r="G450" i="4"/>
  <c r="E469" i="4"/>
  <c r="G469" i="4" s="1"/>
</calcChain>
</file>

<file path=xl/sharedStrings.xml><?xml version="1.0" encoding="utf-8"?>
<sst xmlns="http://schemas.openxmlformats.org/spreadsheetml/2006/main" count="2653" uniqueCount="1435">
  <si>
    <t>Приложение  № 1</t>
  </si>
  <si>
    <t>Тарифы</t>
  </si>
  <si>
    <t xml:space="preserve"> на платные медицинские услуги, </t>
  </si>
  <si>
    <t xml:space="preserve"> оказываемые  Областным  государственным бюджетным учреждением здравоохранения "Районная больница г.Бодайбо"</t>
  </si>
  <si>
    <t>№№ п/п</t>
  </si>
  <si>
    <t>Код услуги</t>
  </si>
  <si>
    <t>Наименование услуги</t>
  </si>
  <si>
    <t>Стоимость услуги , руб.</t>
  </si>
  <si>
    <t>1.Услуги врача лечебно-диагностические</t>
  </si>
  <si>
    <t>1.1</t>
  </si>
  <si>
    <t>В</t>
  </si>
  <si>
    <t>01.001.01</t>
  </si>
  <si>
    <t>Прием (осмотр, консультация) врача-гинеколога первичный</t>
  </si>
  <si>
    <t>1.2</t>
  </si>
  <si>
    <t>01.001.02</t>
  </si>
  <si>
    <t>Прием (осмотр, консультация) врача-гинеколога повторный</t>
  </si>
  <si>
    <t>1.3</t>
  </si>
  <si>
    <t>01.008.01</t>
  </si>
  <si>
    <t>Прием (осмотр, консультация) врача-дерматовенеролога первичный</t>
  </si>
  <si>
    <t>1.4</t>
  </si>
  <si>
    <t>Прием (осмотр, консультация) врача-дерматовенеролога повторный</t>
  </si>
  <si>
    <t>1.5</t>
  </si>
  <si>
    <t>01.014.01</t>
  </si>
  <si>
    <t>Прием (осмотр, консультация) врача-инфекциониста первичный</t>
  </si>
  <si>
    <t>1.6</t>
  </si>
  <si>
    <t>Прием (осмотр, консультация) врача-инфекциониста повторный</t>
  </si>
  <si>
    <t>1.7</t>
  </si>
  <si>
    <t>01.023.01</t>
  </si>
  <si>
    <t>Прием (осмотр, консультация) врача-невропатолога первичный</t>
  </si>
  <si>
    <t>1.8</t>
  </si>
  <si>
    <t>01.023.02</t>
  </si>
  <si>
    <t>Прием (осмотр, консультация) врача-невропатолога повторный</t>
  </si>
  <si>
    <t>1.9</t>
  </si>
  <si>
    <t>01.028.01</t>
  </si>
  <si>
    <t>Прием (осмотр, консультация) врача-оториноларинголога первичный</t>
  </si>
  <si>
    <t>1.10</t>
  </si>
  <si>
    <t>01028.02</t>
  </si>
  <si>
    <t>Прием (осмотр, консультация) врача-оториноларинголога повторный</t>
  </si>
  <si>
    <t>1.11</t>
  </si>
  <si>
    <t>01.029.01</t>
  </si>
  <si>
    <t>Прием (осмотр, консультация) врача-офтальмолога первичный</t>
  </si>
  <si>
    <t>1.12</t>
  </si>
  <si>
    <t>01.029.02</t>
  </si>
  <si>
    <t>Прием (осмотр, консультация) врача-офтальмолога повторный</t>
  </si>
  <si>
    <t>1.13</t>
  </si>
  <si>
    <t>01.031.01</t>
  </si>
  <si>
    <t>Прием (осмотр, консультация) врача-педиатра первичный</t>
  </si>
  <si>
    <t>1.14</t>
  </si>
  <si>
    <t>1.15</t>
  </si>
  <si>
    <t>01.033.01</t>
  </si>
  <si>
    <t>Прием (осмотр, консультация) врача-профпатолога первичный</t>
  </si>
  <si>
    <t>1.16</t>
  </si>
  <si>
    <t>01.033.02</t>
  </si>
  <si>
    <t>Прием (осмотр, консультация) врача-профпатолога повторный</t>
  </si>
  <si>
    <t>1.17</t>
  </si>
  <si>
    <t>01.035.01</t>
  </si>
  <si>
    <t>Прием (осмотр, консультация) врача-психиатра первичный</t>
  </si>
  <si>
    <t>1.18</t>
  </si>
  <si>
    <t>01.035.02</t>
  </si>
  <si>
    <t>Прием (осмотр, консультация) врача-психиатра повторный</t>
  </si>
  <si>
    <t>1.19</t>
  </si>
  <si>
    <t>Прием (осмотр, консультация) врача-психиатра-нарколога первичный</t>
  </si>
  <si>
    <t>1.20</t>
  </si>
  <si>
    <t>Прием (осмотр, консультация) врача-психиатра-нарколога повторный</t>
  </si>
  <si>
    <t>1.21</t>
  </si>
  <si>
    <t>01.047.01</t>
  </si>
  <si>
    <t>Прием (осмотр, консультация) врача-терапевта первичный</t>
  </si>
  <si>
    <t>1.22</t>
  </si>
  <si>
    <t>01.047.02</t>
  </si>
  <si>
    <t>Прием (осмотр, консультация) врача-терапевта повторный</t>
  </si>
  <si>
    <t>1.23</t>
  </si>
  <si>
    <t>01.050.01</t>
  </si>
  <si>
    <t>Прием (осмотр, консультация) врача-травматолога первичный</t>
  </si>
  <si>
    <t>1.24</t>
  </si>
  <si>
    <t>01.050.02</t>
  </si>
  <si>
    <t>Прием (осмотр, консультация) врача-травматолога повторный</t>
  </si>
  <si>
    <t>1.25</t>
  </si>
  <si>
    <t>01.050.03</t>
  </si>
  <si>
    <t>Прием (осмотр, консультация) врача-ортопеда первичный</t>
  </si>
  <si>
    <t>1.26</t>
  </si>
  <si>
    <t>01.050.04</t>
  </si>
  <si>
    <t>Прием (осмотр, консультация) врача-ортопеда повторный</t>
  </si>
  <si>
    <t>1.27</t>
  </si>
  <si>
    <t>01.055.01</t>
  </si>
  <si>
    <t>Прием (осмотр, консультация) врача-фтизиатра первичный</t>
  </si>
  <si>
    <t>1.28</t>
  </si>
  <si>
    <t>01.055.02</t>
  </si>
  <si>
    <t>Прием (осмотр, консультация) врача-фтизиатра повторный</t>
  </si>
  <si>
    <t>1.29</t>
  </si>
  <si>
    <t>01.057.01</t>
  </si>
  <si>
    <t>Прием (осмотр, консультация) врача-хирурга первичный</t>
  </si>
  <si>
    <t>1.30</t>
  </si>
  <si>
    <t>01.057.02</t>
  </si>
  <si>
    <t>Прием (осмотр, консультация) врача-хирурга повторный</t>
  </si>
  <si>
    <t>1.31</t>
  </si>
  <si>
    <t>Прием (осмотр, консультация) врача-стоматолога детского первичный</t>
  </si>
  <si>
    <t>1.32</t>
  </si>
  <si>
    <t>Прием (осмотр, консультация) врача-стоматолога детского повторный</t>
  </si>
  <si>
    <t>1.33</t>
  </si>
  <si>
    <t>01.065.01</t>
  </si>
  <si>
    <t>Прием (осмотр, консультация) врача-стоматолога-терапевта первичный</t>
  </si>
  <si>
    <t>1.34</t>
  </si>
  <si>
    <t>01.065.02</t>
  </si>
  <si>
    <t>Прием (осмотр, консультация) врача-стоматолога-терапевта повторный</t>
  </si>
  <si>
    <t>2.Услуги врача профилактические</t>
  </si>
  <si>
    <t>2. Услуги врача-специалиста профилактические</t>
  </si>
  <si>
    <t>2.1</t>
  </si>
  <si>
    <t>04.001.02</t>
  </si>
  <si>
    <t>Профилактический прием (осмотр, консультация) врача-специалиста</t>
  </si>
  <si>
    <t>3.Ультразвуковые исследования</t>
  </si>
  <si>
    <t>3. Услуги кабинета ультразвуковой диагностики</t>
  </si>
  <si>
    <t>3.1</t>
  </si>
  <si>
    <t>А</t>
  </si>
  <si>
    <t>04.20.001</t>
  </si>
  <si>
    <t>Ультразвуковое исследование молочных желёз</t>
  </si>
  <si>
    <t>3.2</t>
  </si>
  <si>
    <t>04.28.002</t>
  </si>
  <si>
    <t>Ультразвуковое исследование мочевого пузыря</t>
  </si>
  <si>
    <t>3.3</t>
  </si>
  <si>
    <t>04.28.003</t>
  </si>
  <si>
    <t>Ультразвуковое исследование мочеточников</t>
  </si>
  <si>
    <t>3.4</t>
  </si>
  <si>
    <t>04.21.002</t>
  </si>
  <si>
    <t>Ультразвуковое исследование мошонки (яички, придатки)</t>
  </si>
  <si>
    <t>3.5</t>
  </si>
  <si>
    <t>04.01.001</t>
  </si>
  <si>
    <t>Ультразвуковое исследование мягких тканей</t>
  </si>
  <si>
    <t>3.6</t>
  </si>
  <si>
    <t>04.22.002</t>
  </si>
  <si>
    <t>Ультразвуковое исследование надпочечников</t>
  </si>
  <si>
    <t>3.7</t>
  </si>
  <si>
    <t>04.22.004</t>
  </si>
  <si>
    <t>Ультразвуковое исследование паращитовидных желёз</t>
  </si>
  <si>
    <t>3.8</t>
  </si>
  <si>
    <t>04.14.001</t>
  </si>
  <si>
    <t>Ультразвуковое исследование  печени</t>
  </si>
  <si>
    <t>3.9</t>
  </si>
  <si>
    <t>04.09.001</t>
  </si>
  <si>
    <t>Ультразвуковое исследование плевры</t>
  </si>
  <si>
    <t>3.10</t>
  </si>
  <si>
    <t>04.15.001</t>
  </si>
  <si>
    <t>Ультразвуковое исследование поджелудочной железы</t>
  </si>
  <si>
    <t>3.11</t>
  </si>
  <si>
    <t>04.03.002</t>
  </si>
  <si>
    <t>Ультразвуковое исследование позвоночника</t>
  </si>
  <si>
    <t>3.12</t>
  </si>
  <si>
    <t>04.28.001</t>
  </si>
  <si>
    <t>Ультразвуковое исследование почек</t>
  </si>
  <si>
    <t>3.13</t>
  </si>
  <si>
    <t>04.21.001</t>
  </si>
  <si>
    <t>Ультразвуковое исследование простаты</t>
  </si>
  <si>
    <t>3.14</t>
  </si>
  <si>
    <t>04.06.001</t>
  </si>
  <si>
    <t>Ультразвуковое исследование селезёнки</t>
  </si>
  <si>
    <t>3.15</t>
  </si>
  <si>
    <t>04.04.001</t>
  </si>
  <si>
    <t>Ультразвуковое исследование суставов</t>
  </si>
  <si>
    <t>3.16</t>
  </si>
  <si>
    <t>04.22.001</t>
  </si>
  <si>
    <t>Ультразвуковое исследование щитовидной железы</t>
  </si>
  <si>
    <t>3.17</t>
  </si>
  <si>
    <t>04.23.001</t>
  </si>
  <si>
    <t>Ультразвуковое исследование головного мозга</t>
  </si>
  <si>
    <t>3.18</t>
  </si>
  <si>
    <t>04.14.002</t>
  </si>
  <si>
    <t>Ультразвуковое исследование желчного пузыря</t>
  </si>
  <si>
    <t>3.19</t>
  </si>
  <si>
    <t>04.14.002.001</t>
  </si>
  <si>
    <t>Ультразвуковое исследование желчного пузыря с определением его сократимости</t>
  </si>
  <si>
    <t>3.20</t>
  </si>
  <si>
    <t>04.31.003</t>
  </si>
  <si>
    <t>Ультразвуковое исследование забрюшинного пространства</t>
  </si>
  <si>
    <t>3.21</t>
  </si>
  <si>
    <t>04.03.001</t>
  </si>
  <si>
    <t>Ультразвуковое исследование костей</t>
  </si>
  <si>
    <t>3.22</t>
  </si>
  <si>
    <t>04.06.002</t>
  </si>
  <si>
    <t>Ультразвуковое исследование лимфоузлов</t>
  </si>
  <si>
    <t>3.23</t>
  </si>
  <si>
    <t>Ультразвуковое исследование матки и придатков</t>
  </si>
  <si>
    <t>3.24</t>
  </si>
  <si>
    <t>04.20.001.001</t>
  </si>
  <si>
    <t>Ультразвуковое исследование матки и придатков трансвагинальное</t>
  </si>
  <si>
    <t>3.25</t>
  </si>
  <si>
    <t>04.31.001</t>
  </si>
  <si>
    <t>Ультразвуковое исследование плода</t>
  </si>
  <si>
    <t>3.26</t>
  </si>
  <si>
    <t>04.10.002</t>
  </si>
  <si>
    <t>Эхокардиография</t>
  </si>
  <si>
    <t>3.27</t>
  </si>
  <si>
    <t>04.10.002.003</t>
  </si>
  <si>
    <t>Эхокардиография с фармалогической нагрузкой</t>
  </si>
  <si>
    <t>4.Эндоскопические исследования</t>
  </si>
  <si>
    <t>4. Услуги эндоскопического кабинета</t>
  </si>
  <si>
    <t>4.1</t>
  </si>
  <si>
    <t>03.16.001</t>
  </si>
  <si>
    <t>Эзофагогастродуоденоскопия</t>
  </si>
  <si>
    <t>4.2</t>
  </si>
  <si>
    <t>03.28.001</t>
  </si>
  <si>
    <t>Ректоскопия</t>
  </si>
  <si>
    <t>4.3</t>
  </si>
  <si>
    <t>03.18.001</t>
  </si>
  <si>
    <t>Толстокишечная эндоскопия</t>
  </si>
  <si>
    <t>4.4</t>
  </si>
  <si>
    <t>Цистоскопия</t>
  </si>
  <si>
    <t>5.Рентгенологические исследования</t>
  </si>
  <si>
    <t>5. Услуги кабинета лучевой диагностики</t>
  </si>
  <si>
    <t>5.1</t>
  </si>
  <si>
    <t>06.16.009</t>
  </si>
  <si>
    <t>Рентгенография желудка и двенадцатиперстной кишки, двойной контраст</t>
  </si>
  <si>
    <t>5.2</t>
  </si>
  <si>
    <t>06.04.016</t>
  </si>
  <si>
    <t>Рентгенография бедренного сустава</t>
  </si>
  <si>
    <t>5.3</t>
  </si>
  <si>
    <t>06.03.043</t>
  </si>
  <si>
    <t>Рентгенография бедренной кости</t>
  </si>
  <si>
    <t>5.4</t>
  </si>
  <si>
    <t>06.03.046</t>
  </si>
  <si>
    <t>Рентгенография большеберцовой и малоберцовой кости</t>
  </si>
  <si>
    <t>5.5</t>
  </si>
  <si>
    <t>06.03.041</t>
  </si>
  <si>
    <t>Рентгенография большого пальца</t>
  </si>
  <si>
    <t>5.6</t>
  </si>
  <si>
    <t>06.03.054</t>
  </si>
  <si>
    <t>Рентгенография большого пальца стопы</t>
  </si>
  <si>
    <t>5.7</t>
  </si>
  <si>
    <t>06.07.008</t>
  </si>
  <si>
    <t>Рентгенография верхней челюсти в косой проекции</t>
  </si>
  <si>
    <t>5.8</t>
  </si>
  <si>
    <t>06.03.030</t>
  </si>
  <si>
    <t>Рентгенография всего таза</t>
  </si>
  <si>
    <t>5.9</t>
  </si>
  <si>
    <t>06.03.006</t>
  </si>
  <si>
    <t>Рентгенография всего черепа. в одной или более проекциях</t>
  </si>
  <si>
    <t>5.10</t>
  </si>
  <si>
    <t>06.27.002</t>
  </si>
  <si>
    <t>Рентгенография гайморовой пазухи</t>
  </si>
  <si>
    <t>5.11</t>
  </si>
  <si>
    <t>06.04.017</t>
  </si>
  <si>
    <t>Рентгенография голеностопного сустава</t>
  </si>
  <si>
    <t>5.12</t>
  </si>
  <si>
    <t>06.03.042</t>
  </si>
  <si>
    <t>Рентгенография головки и шейки бедренной кости</t>
  </si>
  <si>
    <t>5.13</t>
  </si>
  <si>
    <t>06.03.033</t>
  </si>
  <si>
    <t>Рентгенография головки плечевой кости</t>
  </si>
  <si>
    <t>5.14</t>
  </si>
  <si>
    <t>06.03.025</t>
  </si>
  <si>
    <t>Рентгенография грудины</t>
  </si>
  <si>
    <t>5.15</t>
  </si>
  <si>
    <t>06.03.014</t>
  </si>
  <si>
    <t>Рентгенография дорсального отдела позвоночника</t>
  </si>
  <si>
    <t>5.16</t>
  </si>
  <si>
    <t>06.03.015</t>
  </si>
  <si>
    <t>Рентгенография дорсолюмбального отдела позвоночника</t>
  </si>
  <si>
    <t>5.17</t>
  </si>
  <si>
    <t>06.03.011</t>
  </si>
  <si>
    <t>Рентгенография другого отдела позвоночника</t>
  </si>
  <si>
    <t>5.18</t>
  </si>
  <si>
    <t>06.03.022</t>
  </si>
  <si>
    <t>Рентгенография ключицы</t>
  </si>
  <si>
    <t>5.19</t>
  </si>
  <si>
    <t>06.04.006</t>
  </si>
  <si>
    <t>Рентгенография коленного сустава</t>
  </si>
  <si>
    <t>5.20</t>
  </si>
  <si>
    <t>06.03.045</t>
  </si>
  <si>
    <t>Рентгенография коленной чашечки</t>
  </si>
  <si>
    <t>5.21</t>
  </si>
  <si>
    <t>06.03.018</t>
  </si>
  <si>
    <t>Рентгенография крестца и копчика</t>
  </si>
  <si>
    <t>5.22</t>
  </si>
  <si>
    <t>06.09.008</t>
  </si>
  <si>
    <t>Рентгенография легких</t>
  </si>
  <si>
    <t>5.23</t>
  </si>
  <si>
    <t>06.03.048</t>
  </si>
  <si>
    <t>Рентгенография лодыжки</t>
  </si>
  <si>
    <t>5.24</t>
  </si>
  <si>
    <t>06.04.004</t>
  </si>
  <si>
    <t>Рентгенография локтевого сустава</t>
  </si>
  <si>
    <t>5.25</t>
  </si>
  <si>
    <t>06.03.035</t>
  </si>
  <si>
    <t>Рентгенография локтевой кости и лучевой кости</t>
  </si>
  <si>
    <t>5.26</t>
  </si>
  <si>
    <t>06.04.005</t>
  </si>
  <si>
    <t>Рентгенография лучезапястного сустава</t>
  </si>
  <si>
    <t>5.27</t>
  </si>
  <si>
    <t>06.07.009</t>
  </si>
  <si>
    <t>Рентгенография нижней челюсти в боковой проекции</t>
  </si>
  <si>
    <t>5.28</t>
  </si>
  <si>
    <t>06.03.008</t>
  </si>
  <si>
    <t>Рентгенография первого и второго шейного позвонка</t>
  </si>
  <si>
    <t>5.29</t>
  </si>
  <si>
    <t>06.03.031</t>
  </si>
  <si>
    <t>Рентгенография плеча</t>
  </si>
  <si>
    <t>5.30</t>
  </si>
  <si>
    <t>06.04.015</t>
  </si>
  <si>
    <t>Рентгенография плечевого сустава</t>
  </si>
  <si>
    <t>5.31</t>
  </si>
  <si>
    <t>06.03.034</t>
  </si>
  <si>
    <t>Рентгенография плечевой кости</t>
  </si>
  <si>
    <t>5.32</t>
  </si>
  <si>
    <t>06.03.020</t>
  </si>
  <si>
    <t>Рентгенография позвоночника в динамике</t>
  </si>
  <si>
    <t>5.33</t>
  </si>
  <si>
    <t>06.03.021</t>
  </si>
  <si>
    <t>Рентгенография позвоночника, вертикальная</t>
  </si>
  <si>
    <t>5.34</t>
  </si>
  <si>
    <t>06.03.019</t>
  </si>
  <si>
    <t>Рентгенография позвоночника, специальные исследования и проекции</t>
  </si>
  <si>
    <t>5.35</t>
  </si>
  <si>
    <t>06.03.016</t>
  </si>
  <si>
    <t>Рентгенография поясничного отдела позвоночника</t>
  </si>
  <si>
    <t>5.36</t>
  </si>
  <si>
    <t>06.03.017</t>
  </si>
  <si>
    <t>Рентгенография поснично-крестцового отдела позвоночника</t>
  </si>
  <si>
    <t>5.37</t>
  </si>
  <si>
    <t>06.08.003</t>
  </si>
  <si>
    <t>Рентгенография придаточных пазух носа</t>
  </si>
  <si>
    <t>5.38</t>
  </si>
  <si>
    <t>06.03.023</t>
  </si>
  <si>
    <t>Рентгенография ребра (ер)</t>
  </si>
  <si>
    <t>5.39</t>
  </si>
  <si>
    <t>06.10.003</t>
  </si>
  <si>
    <t>Рентгенография сердца с контрастированием пищевода</t>
  </si>
  <si>
    <t>5.40</t>
  </si>
  <si>
    <t>06.03.061</t>
  </si>
  <si>
    <t>Рентгенография черепа в прямой проекции</t>
  </si>
  <si>
    <t>5.41</t>
  </si>
  <si>
    <t>06.03.001</t>
  </si>
  <si>
    <t>Рентгенография черепа тангенциальная</t>
  </si>
  <si>
    <t>5.42</t>
  </si>
  <si>
    <t>06.03.012</t>
  </si>
  <si>
    <t>Рентгенография шейно-дорсального отдела позвоночника</t>
  </si>
  <si>
    <t>5.43</t>
  </si>
  <si>
    <t>06.18.002</t>
  </si>
  <si>
    <t>Ирригоскопия</t>
  </si>
  <si>
    <t>5.44</t>
  </si>
  <si>
    <t>06.07.003</t>
  </si>
  <si>
    <t xml:space="preserve">Прицельная внутриротовая контактная </t>
  </si>
  <si>
    <t>5.45</t>
  </si>
  <si>
    <t>06.07.007</t>
  </si>
  <si>
    <t>Внутриротовая рентгенография в прикус</t>
  </si>
  <si>
    <t>5.46</t>
  </si>
  <si>
    <t>06.07.007.01</t>
  </si>
  <si>
    <t>Рентгенография зубов</t>
  </si>
  <si>
    <t>5.47</t>
  </si>
  <si>
    <t>06.28.004</t>
  </si>
  <si>
    <t>Внутривенная урография</t>
  </si>
  <si>
    <t>5.48</t>
  </si>
  <si>
    <t>06.09.009</t>
  </si>
  <si>
    <t>Томография легких</t>
  </si>
  <si>
    <t>5.49</t>
  </si>
  <si>
    <t>06.020.006</t>
  </si>
  <si>
    <t xml:space="preserve">Маммография </t>
  </si>
  <si>
    <t>5.50</t>
  </si>
  <si>
    <t>Флюорография легких в одной проекции</t>
  </si>
  <si>
    <t>5.51</t>
  </si>
  <si>
    <t>Флюорография лёгких в двух проекциях</t>
  </si>
  <si>
    <t>5.52</t>
  </si>
  <si>
    <t>Флюорография лёгких в трёх проекциях</t>
  </si>
  <si>
    <t>5.53</t>
  </si>
  <si>
    <t>Флюорография лёгких в четырёх проекциях</t>
  </si>
  <si>
    <t>6.Функциональные исследования</t>
  </si>
  <si>
    <t>6.1</t>
  </si>
  <si>
    <t>05.10.001</t>
  </si>
  <si>
    <t xml:space="preserve">Электрокардиография </t>
  </si>
  <si>
    <t>6.2</t>
  </si>
  <si>
    <t>12.10.001</t>
  </si>
  <si>
    <t>Электрокардиография с физическими упражнениями</t>
  </si>
  <si>
    <t>6.3</t>
  </si>
  <si>
    <t>12.09.001</t>
  </si>
  <si>
    <t>Спирография при записи на автоматизированных аппаратах</t>
  </si>
  <si>
    <t>6.4</t>
  </si>
  <si>
    <t>12.09.002</t>
  </si>
  <si>
    <t>6.5</t>
  </si>
  <si>
    <t>05.23.001</t>
  </si>
  <si>
    <t>Электроэнцефалография</t>
  </si>
  <si>
    <t>6.6</t>
  </si>
  <si>
    <t>05.10.008.001</t>
  </si>
  <si>
    <t>6.7</t>
  </si>
  <si>
    <t>12.12.004</t>
  </si>
  <si>
    <t>Суточное мониторирование артериального давления</t>
  </si>
  <si>
    <t>7.Получения исследуемых образцов</t>
  </si>
  <si>
    <t>7.1</t>
  </si>
  <si>
    <t>11.05.001</t>
  </si>
  <si>
    <t>Взятие крови из пальца</t>
  </si>
  <si>
    <t>7.2</t>
  </si>
  <si>
    <t>11.12.009</t>
  </si>
  <si>
    <t>Взятие крови из периферической вены</t>
  </si>
  <si>
    <t>7.3</t>
  </si>
  <si>
    <t>11.19.007</t>
  </si>
  <si>
    <t>Взятие материала на гельминты</t>
  </si>
  <si>
    <t>7.4</t>
  </si>
  <si>
    <t>11.20.003</t>
  </si>
  <si>
    <t>Получение цервикального мазка</t>
  </si>
  <si>
    <t>7.5</t>
  </si>
  <si>
    <t>11.20.006</t>
  </si>
  <si>
    <t>Получение влагалищного мазка</t>
  </si>
  <si>
    <t>7.6</t>
  </si>
  <si>
    <t>Забор материала для исследования в диагностическом центре</t>
  </si>
  <si>
    <t>8.Клинико-диагностические исследования</t>
  </si>
  <si>
    <t>8.1</t>
  </si>
  <si>
    <t>03.016.006</t>
  </si>
  <si>
    <t>Анализ мочи общий с использованием анализатора</t>
  </si>
  <si>
    <t>8.2</t>
  </si>
  <si>
    <t>09.19.002</t>
  </si>
  <si>
    <t>8.3</t>
  </si>
  <si>
    <t>03.016.002</t>
  </si>
  <si>
    <t>Общий (клинический) анализ крови (с использованием гематологического анализатора)</t>
  </si>
  <si>
    <t>8.4</t>
  </si>
  <si>
    <t>09.20.001</t>
  </si>
  <si>
    <t>8.5</t>
  </si>
  <si>
    <t>11.20.003.01</t>
  </si>
  <si>
    <t>Исследование соскобов с шейки и цервикального канала</t>
  </si>
  <si>
    <t>8.6</t>
  </si>
  <si>
    <t>09.05.023</t>
  </si>
  <si>
    <t xml:space="preserve">Исследование уровня глюкозы в крови </t>
  </si>
  <si>
    <t>8.7</t>
  </si>
  <si>
    <t>09.05.045</t>
  </si>
  <si>
    <t>Исследование уровня амилазы в крови</t>
  </si>
  <si>
    <t>8.8</t>
  </si>
  <si>
    <t>09.05.020</t>
  </si>
  <si>
    <t>Исследование уровня креатинина в крови</t>
  </si>
  <si>
    <t>8.9</t>
  </si>
  <si>
    <t>09.05.026</t>
  </si>
  <si>
    <t>Исследование уровня холестерина в крови</t>
  </si>
  <si>
    <t>8.10</t>
  </si>
  <si>
    <t>09.05.021</t>
  </si>
  <si>
    <t>Исследование общего билирубина в крови</t>
  </si>
  <si>
    <t>8.11</t>
  </si>
  <si>
    <t>Исследование прямого билирубина в крови</t>
  </si>
  <si>
    <t>8.12</t>
  </si>
  <si>
    <t>09.05.042</t>
  </si>
  <si>
    <t xml:space="preserve">Исследование уровня аланин-трансаминазы </t>
  </si>
  <si>
    <t>8.13</t>
  </si>
  <si>
    <t>09.05.041</t>
  </si>
  <si>
    <t>Исследование уровня аспартам-трансаминазы в крови</t>
  </si>
  <si>
    <t>8.14</t>
  </si>
  <si>
    <t>09.05.046</t>
  </si>
  <si>
    <t>Исследование уровня щелочной фосфотазы в крови</t>
  </si>
  <si>
    <t>8.15</t>
  </si>
  <si>
    <t>09.05.025</t>
  </si>
  <si>
    <t>Исследование уровня триглицеридов в крови</t>
  </si>
  <si>
    <t>8.16</t>
  </si>
  <si>
    <t>12.05.006</t>
  </si>
  <si>
    <t>Определение резус-принадлежности</t>
  </si>
  <si>
    <t>8.17</t>
  </si>
  <si>
    <t>12.05.005</t>
  </si>
  <si>
    <t>Определение основных групп крови (А.В.О)</t>
  </si>
  <si>
    <t>8.18</t>
  </si>
  <si>
    <t>09.05.028</t>
  </si>
  <si>
    <t>Исследование липопротеидов низкой  плотности</t>
  </si>
  <si>
    <t>8.19</t>
  </si>
  <si>
    <t>09.05.004</t>
  </si>
  <si>
    <t>Определение альфа-липопротеидов (высокой плотности) в крови</t>
  </si>
  <si>
    <t>8.20</t>
  </si>
  <si>
    <t>09.05.017</t>
  </si>
  <si>
    <t>Исследование уровня мочевой кислоты в крови</t>
  </si>
  <si>
    <t>8.21</t>
  </si>
  <si>
    <t>26.05.012</t>
  </si>
  <si>
    <t>Молекулярно-биологическое исследование крови на хламидии</t>
  </si>
  <si>
    <t>8.23</t>
  </si>
  <si>
    <t>12.06.016.01</t>
  </si>
  <si>
    <t>Молекулярно-биологическое исследование крови на сифилис</t>
  </si>
  <si>
    <t>8.24</t>
  </si>
  <si>
    <t>12.06.016.02</t>
  </si>
  <si>
    <t>Молекулярно-биологическое исследование крови на ВИЧ-инфекцию</t>
  </si>
  <si>
    <t>8.25</t>
  </si>
  <si>
    <t>12.06.016.03</t>
  </si>
  <si>
    <t>Молекулярно-биологическое исследование крови на ротавирусную инфекцию</t>
  </si>
  <si>
    <t>8.26</t>
  </si>
  <si>
    <t>26.05.019</t>
  </si>
  <si>
    <t>Молекулярно-биологическое исследование крови на вирусный гепатит С (Суtomegalovirus)</t>
  </si>
  <si>
    <t>8.27</t>
  </si>
  <si>
    <t>26.05.020</t>
  </si>
  <si>
    <t>Молекулярно-биологическое исследование крови на вирусный гепатит В (Hepatitis B virus)</t>
  </si>
  <si>
    <t>8.28</t>
  </si>
  <si>
    <t>09.05.135</t>
  </si>
  <si>
    <t>Исследование уровня простатспецифического антигена</t>
  </si>
  <si>
    <t>8.29</t>
  </si>
  <si>
    <t>09.05.202</t>
  </si>
  <si>
    <t>Исследование уровня антигена аденогенных раков СА 125 в крови</t>
  </si>
  <si>
    <t>8.30</t>
  </si>
  <si>
    <t>8.31</t>
  </si>
  <si>
    <t xml:space="preserve">Тест на выявление содержания  алкоголя в моче </t>
  </si>
  <si>
    <t>9.Бактериологические исследования</t>
  </si>
  <si>
    <t>9.1</t>
  </si>
  <si>
    <t>26.05.001</t>
  </si>
  <si>
    <t>Бактериологическое исследование крови на стерильность</t>
  </si>
  <si>
    <t>9.2</t>
  </si>
  <si>
    <t>26.05.016</t>
  </si>
  <si>
    <t>Исследование микробиоценоза кишечника (дисбактериоз)</t>
  </si>
  <si>
    <t>9.3</t>
  </si>
  <si>
    <t>26.08.005</t>
  </si>
  <si>
    <t>9.4</t>
  </si>
  <si>
    <t>26.08.006</t>
  </si>
  <si>
    <t>Бактериологическое исследование смывов из околоносных полостей на аэробные ифакультативно-анаэробные микроорганизмы</t>
  </si>
  <si>
    <t>9.5</t>
  </si>
  <si>
    <t>26.19.008</t>
  </si>
  <si>
    <t>Бактериологическое исследование кала на аэробные и факультативно-анаэробные микроорганизмы</t>
  </si>
  <si>
    <t>9.6</t>
  </si>
  <si>
    <t>26.19.001</t>
  </si>
  <si>
    <t>Бактериологическое исследование кала на возбудителя дизентерии (Shigella spp.)</t>
  </si>
  <si>
    <t>9.7</t>
  </si>
  <si>
    <t>26.19.003</t>
  </si>
  <si>
    <t>Бактериологическое исследование кала на сальмонеллы (Salmonella spp.)</t>
  </si>
  <si>
    <t>9.8</t>
  </si>
  <si>
    <t>26.20.006</t>
  </si>
  <si>
    <t>Микроскопическое исследование отделяемого женских половых органов на аэробные и факультативно анаэробные микроорганизмы (микрофлора)</t>
  </si>
  <si>
    <t>10.Массажные процедуры</t>
  </si>
  <si>
    <t>10.1</t>
  </si>
  <si>
    <t>21.01.003</t>
  </si>
  <si>
    <t>Массаж шеи</t>
  </si>
  <si>
    <t>10.2</t>
  </si>
  <si>
    <t>21.01.005</t>
  </si>
  <si>
    <t>Массаж волосистой части головы</t>
  </si>
  <si>
    <t>10.3</t>
  </si>
  <si>
    <t>21.31.001</t>
  </si>
  <si>
    <t>Массаж живота</t>
  </si>
  <si>
    <t>10.4</t>
  </si>
  <si>
    <t>21.01.002</t>
  </si>
  <si>
    <t>Массаж лица</t>
  </si>
  <si>
    <t>10.5</t>
  </si>
  <si>
    <t>21.01.009</t>
  </si>
  <si>
    <t>Массаж ног</t>
  </si>
  <si>
    <t>10.6</t>
  </si>
  <si>
    <t>21.18.001</t>
  </si>
  <si>
    <t>Массаж при заболеваниях кишечника</t>
  </si>
  <si>
    <t>10.7</t>
  </si>
  <si>
    <t>21.13.001</t>
  </si>
  <si>
    <t>Массаж при заболеваниях периферических сосудов</t>
  </si>
  <si>
    <t>10.8</t>
  </si>
  <si>
    <t>21.24.004</t>
  </si>
  <si>
    <t>Массаж при заболеваниях периферической нервной системы</t>
  </si>
  <si>
    <t>10.9</t>
  </si>
  <si>
    <t>21.14.001</t>
  </si>
  <si>
    <t>Массаж при заболеваниях печени, желчного пузыря, желчевыводящих путей</t>
  </si>
  <si>
    <t>10.10</t>
  </si>
  <si>
    <t>21.16.002</t>
  </si>
  <si>
    <t>10.11</t>
  </si>
  <si>
    <t>21.03.002</t>
  </si>
  <si>
    <t>Массаж при заболеваниях позвоночника</t>
  </si>
  <si>
    <t>10.12</t>
  </si>
  <si>
    <t>21.23.001</t>
  </si>
  <si>
    <t>Массаж при заболеваниях центральной нервной системы</t>
  </si>
  <si>
    <t>10.13</t>
  </si>
  <si>
    <t>21.03.001</t>
  </si>
  <si>
    <t>Массаж при переломе костей</t>
  </si>
  <si>
    <t>10.14</t>
  </si>
  <si>
    <t>21.09.002</t>
  </si>
  <si>
    <t>Массаж при хронических неспецифических заболеваниях легких</t>
  </si>
  <si>
    <t>10.15</t>
  </si>
  <si>
    <t>21.01.001</t>
  </si>
  <si>
    <t>Общий массаж</t>
  </si>
  <si>
    <t>11.Оказание медицинских услуг на дому</t>
  </si>
  <si>
    <t>11.1</t>
  </si>
  <si>
    <t>11.12.003</t>
  </si>
  <si>
    <t>Вутривенное введение лекарственных препаратов</t>
  </si>
  <si>
    <t>11.2</t>
  </si>
  <si>
    <t>11.01.002</t>
  </si>
  <si>
    <t>Подкожное введение лекарственных препаратов</t>
  </si>
  <si>
    <t>11.3</t>
  </si>
  <si>
    <t>11.02.002</t>
  </si>
  <si>
    <t>Внутримышечное введение лекарственных препаратов</t>
  </si>
  <si>
    <t>11.4</t>
  </si>
  <si>
    <t>14.01.003</t>
  </si>
  <si>
    <t>Постановка горчичников</t>
  </si>
  <si>
    <t>11.5</t>
  </si>
  <si>
    <t>14.19.002</t>
  </si>
  <si>
    <t>Постановка очистительной клизмы</t>
  </si>
  <si>
    <t>12.Методы экстракорпорального воздействия на кровь</t>
  </si>
  <si>
    <t>12.1</t>
  </si>
  <si>
    <t>18.05.001</t>
  </si>
  <si>
    <t>Плазмафорез</t>
  </si>
  <si>
    <t>12.2</t>
  </si>
  <si>
    <t>18.05.006</t>
  </si>
  <si>
    <t>Гемосорбция</t>
  </si>
  <si>
    <t>12.3</t>
  </si>
  <si>
    <t>22.13.001</t>
  </si>
  <si>
    <t>Лазерное облучение крови</t>
  </si>
  <si>
    <t>13.Методы электромагнитного лечебного воздействия на органы и ткани</t>
  </si>
  <si>
    <t>13.1</t>
  </si>
  <si>
    <t>17.01.007</t>
  </si>
  <si>
    <t>Дарсонвааль кожи</t>
  </si>
  <si>
    <t>13.2</t>
  </si>
  <si>
    <t>17.24.004</t>
  </si>
  <si>
    <t>13.3</t>
  </si>
  <si>
    <t>17.01.008</t>
  </si>
  <si>
    <t>Токи ультравысокой частоты на кожу</t>
  </si>
  <si>
    <t>13.4</t>
  </si>
  <si>
    <t>17.08.001</t>
  </si>
  <si>
    <t>Физиотерапевтическое воздействие на область носа</t>
  </si>
  <si>
    <t>13.5</t>
  </si>
  <si>
    <t>17.08.002</t>
  </si>
  <si>
    <t>Физиотерапевтическое воздействие на область глотки</t>
  </si>
  <si>
    <t>13.6</t>
  </si>
  <si>
    <t>17.08.003</t>
  </si>
  <si>
    <t>Физиотерапевтическое воздействие на гортань</t>
  </si>
  <si>
    <t>13.7</t>
  </si>
  <si>
    <t>17.08.004</t>
  </si>
  <si>
    <t>Физиотерапевтическое воздействие на ухо</t>
  </si>
  <si>
    <t>13.8</t>
  </si>
  <si>
    <t>17.07.001</t>
  </si>
  <si>
    <t>Электрофорез лекарственных средств при патологии полости рта и зубов</t>
  </si>
  <si>
    <t>13.9</t>
  </si>
  <si>
    <t>17.09.001</t>
  </si>
  <si>
    <t>Электрофорез лекарственных средств при патологии лёгких</t>
  </si>
  <si>
    <t>13.10</t>
  </si>
  <si>
    <t>17.20.003</t>
  </si>
  <si>
    <t>Электрофорез лекарственных средств при заболеваниях женских половых органов</t>
  </si>
  <si>
    <t>13.11</t>
  </si>
  <si>
    <t>17.21.001</t>
  </si>
  <si>
    <t>Электрофорез лекарственных средств при заболеваниях мужских половых органов</t>
  </si>
  <si>
    <t>13.12</t>
  </si>
  <si>
    <t>17.30.017</t>
  </si>
  <si>
    <t>Воздействие электрическим полем ультравысокой частоты (ЭП УВЧ)</t>
  </si>
  <si>
    <t>13.13</t>
  </si>
  <si>
    <t>17.30.019</t>
  </si>
  <si>
    <t>Воздействие переменным магнитным полем (ПеМП)</t>
  </si>
  <si>
    <t>13.14</t>
  </si>
  <si>
    <t>17.31.001</t>
  </si>
  <si>
    <t>Введение лекарственных средств методом электрофореза при неуточненных заболеваниях</t>
  </si>
  <si>
    <t>14.Санитарно-эпидемиологические работы</t>
  </si>
  <si>
    <t>14.1</t>
  </si>
  <si>
    <t>D</t>
  </si>
  <si>
    <t>17.01.02</t>
  </si>
  <si>
    <t>Работы по организации и проведению дезинфекции</t>
  </si>
  <si>
    <t>14.2</t>
  </si>
  <si>
    <t>17.01.03</t>
  </si>
  <si>
    <t>Работы по организации и проведению стерилизации</t>
  </si>
  <si>
    <t>15.Услуги, оказываемые кабинетом врача-офтальмолога</t>
  </si>
  <si>
    <t>15.1</t>
  </si>
  <si>
    <t>21.26.001</t>
  </si>
  <si>
    <t>Массаж век</t>
  </si>
  <si>
    <t>15.2</t>
  </si>
  <si>
    <t>11.26.004</t>
  </si>
  <si>
    <t>Зондирование слёзных путей и промывание</t>
  </si>
  <si>
    <t>15.3</t>
  </si>
  <si>
    <t>02.26.015</t>
  </si>
  <si>
    <t>15.4</t>
  </si>
  <si>
    <t>03.26.010</t>
  </si>
  <si>
    <t>Определение параметров контактной коррекции</t>
  </si>
  <si>
    <t>15.5</t>
  </si>
  <si>
    <t>02.26.005</t>
  </si>
  <si>
    <t>15.6</t>
  </si>
  <si>
    <t>23.26.001</t>
  </si>
  <si>
    <t>Подбор очковой коррекции</t>
  </si>
  <si>
    <t>15.7</t>
  </si>
  <si>
    <t>23.26.002</t>
  </si>
  <si>
    <t>Подбор контактной коррекции</t>
  </si>
  <si>
    <t>15.8</t>
  </si>
  <si>
    <t>02.26.009</t>
  </si>
  <si>
    <t>Исследование цветоощущения по полихроматическим таблицам</t>
  </si>
  <si>
    <t>15.9</t>
  </si>
  <si>
    <t>02.26.024</t>
  </si>
  <si>
    <t>Определение характера зрения, гетерофории</t>
  </si>
  <si>
    <t>15.10</t>
  </si>
  <si>
    <t>02.26.014</t>
  </si>
  <si>
    <t>15.11</t>
  </si>
  <si>
    <t>02.26.023</t>
  </si>
  <si>
    <t>Исследование аккомодации</t>
  </si>
  <si>
    <t>15.12</t>
  </si>
  <si>
    <t>03.26.001</t>
  </si>
  <si>
    <t>Биомикроскопия конъюктивы с помощью щелевой лампы</t>
  </si>
  <si>
    <t>15.13</t>
  </si>
  <si>
    <t>03.26.002</t>
  </si>
  <si>
    <t>Исследование сред глаза в проходящем свете</t>
  </si>
  <si>
    <t>15.14</t>
  </si>
  <si>
    <t>02.26.003</t>
  </si>
  <si>
    <t>15.15</t>
  </si>
  <si>
    <t>02.26.025</t>
  </si>
  <si>
    <t>Рефрактометрия</t>
  </si>
  <si>
    <t>15.16</t>
  </si>
  <si>
    <t>Исследование бинокулярного зрения</t>
  </si>
  <si>
    <t>16.Услуги, оказываемые кабинетом врача-оториноларинголога</t>
  </si>
  <si>
    <t>16.1</t>
  </si>
  <si>
    <t>12.25.001</t>
  </si>
  <si>
    <t>Тональная аудиометрия</t>
  </si>
  <si>
    <t>16.2</t>
  </si>
  <si>
    <t>Вестибулометрия</t>
  </si>
  <si>
    <t>17.Прерывание беременности</t>
  </si>
  <si>
    <t>17.1</t>
  </si>
  <si>
    <t>16.20.038</t>
  </si>
  <si>
    <t>Аборт (без анестезии)</t>
  </si>
  <si>
    <t>Аборт (с анестезией)</t>
  </si>
  <si>
    <t>17.2</t>
  </si>
  <si>
    <t>03.001.005</t>
  </si>
  <si>
    <t>Комплексная услуга по медикаментозному прерыванию беременности (без учета первичного приема и сопутствующих исследований)</t>
  </si>
  <si>
    <t>18.Анестезия</t>
  </si>
  <si>
    <t>18.1</t>
  </si>
  <si>
    <t>01.003.004.005</t>
  </si>
  <si>
    <t>Инфильтрационная анестезия</t>
  </si>
  <si>
    <t>18.2</t>
  </si>
  <si>
    <t>01.003.004.009</t>
  </si>
  <si>
    <t>Тотальная внутривенная анестезия</t>
  </si>
  <si>
    <t>19.Услуги, оказываемые психонаркологическим кабинетом и психиатрическим отделением</t>
  </si>
  <si>
    <t>19.1</t>
  </si>
  <si>
    <t>Психиатрическое освидетельствование работников, осуществляющих отдельные виды деятельности, в том числе деятельность, связанную с источниками повышенной опасности (с влиянием вредных веществ и неблагоприятных производственных факторов), а также работающих в условиях повышенной опасности.</t>
  </si>
  <si>
    <t>19.2</t>
  </si>
  <si>
    <t>19.3</t>
  </si>
  <si>
    <t>Лечение алкогольного абстинентного синдрома в амбулаторных условиях (1день)</t>
  </si>
  <si>
    <t>19.4</t>
  </si>
  <si>
    <t>Лечение наркотического абстинентного синдрома в амбулаторных условиях (1 день)</t>
  </si>
  <si>
    <t>19.5</t>
  </si>
  <si>
    <t>Лечение абстинентных синдромов в амбулаторных условиях с медикаментами пациента (1 день)</t>
  </si>
  <si>
    <t>19.6</t>
  </si>
  <si>
    <t>Лечение абстинентных синдромом в стационарных условиях (1 койко-день)</t>
  </si>
  <si>
    <t>20.Услуги по обеспечению комфортности пребывания в медицинском учреждении</t>
  </si>
  <si>
    <t>20.1</t>
  </si>
  <si>
    <t>F</t>
  </si>
  <si>
    <t>01</t>
  </si>
  <si>
    <t>21.Услуги по транспортировке</t>
  </si>
  <si>
    <t>21.1</t>
  </si>
  <si>
    <t>05.01.01</t>
  </si>
  <si>
    <t>Транспортировка пациента санитарным автомобилем вне медицинского учреждения (организации)</t>
  </si>
  <si>
    <t>22. Медицинское освидетельствование водителей транспортных средств</t>
  </si>
  <si>
    <t xml:space="preserve"> 22.1. на наличие алкоголя</t>
  </si>
  <si>
    <t>22.1.1</t>
  </si>
  <si>
    <t>Электрокардиография</t>
  </si>
  <si>
    <t xml:space="preserve">Итого </t>
  </si>
  <si>
    <t>23.Стоимость мед. освидетельствования граждан для получения водительских прав, справка по форме 003-В/у.:</t>
  </si>
  <si>
    <t>23.1</t>
  </si>
  <si>
    <t>23.1.1</t>
  </si>
  <si>
    <t>Итого</t>
  </si>
  <si>
    <t>23.2</t>
  </si>
  <si>
    <t>23.2.1</t>
  </si>
  <si>
    <t>Для мужчин</t>
  </si>
  <si>
    <t>Забор крови (2 услуги)</t>
  </si>
  <si>
    <t>Итого для мужчин</t>
  </si>
  <si>
    <t>23.2.2</t>
  </si>
  <si>
    <t>Для женщин</t>
  </si>
  <si>
    <t>Получение мазка (2 услуги)</t>
  </si>
  <si>
    <t>Исследование соскобов шейки и цервикального канала</t>
  </si>
  <si>
    <t xml:space="preserve">Итого для женщин </t>
  </si>
  <si>
    <t>24.1</t>
  </si>
  <si>
    <t>24.2</t>
  </si>
  <si>
    <t>25.1</t>
  </si>
  <si>
    <t>учебные заведения технического, промышленного направления</t>
  </si>
  <si>
    <t>для мужчин:</t>
  </si>
  <si>
    <t>Общий анализ крови с использованием гематологического анализатора</t>
  </si>
  <si>
    <t>Исследование уровня глюкозы в крови</t>
  </si>
  <si>
    <t>для женщин</t>
  </si>
  <si>
    <t>Общий анализ крови с сипользованием гематологического анализатора</t>
  </si>
  <si>
    <t>Итого для женщин</t>
  </si>
  <si>
    <t>25.2</t>
  </si>
  <si>
    <t>учебные заведения медицинского, образовательного направления (декретированная группа)</t>
  </si>
  <si>
    <t>для мужчин</t>
  </si>
  <si>
    <t>Забор крови (3услуги)</t>
  </si>
  <si>
    <t>для женщин:</t>
  </si>
  <si>
    <t>26.1</t>
  </si>
  <si>
    <t>26.1.1</t>
  </si>
  <si>
    <t>26.1.2</t>
  </si>
  <si>
    <t>Анализ крови с использованием гематологического анализатора</t>
  </si>
  <si>
    <t>Исследование уровня холестерина</t>
  </si>
  <si>
    <t>Исследование уровня глюкозы</t>
  </si>
  <si>
    <t>26.2</t>
  </si>
  <si>
    <t>26.2.1</t>
  </si>
  <si>
    <t>26.2.2</t>
  </si>
  <si>
    <t>Исследование соскобов шейки и церв.кан.</t>
  </si>
  <si>
    <t>Ультразвуковое исследование молочных желез (для женщин до 40 лет)</t>
  </si>
  <si>
    <t>Маммография (для женщин старше 40 лет)</t>
  </si>
  <si>
    <t>Итого: для женщин до 40 лет</t>
  </si>
  <si>
    <t xml:space="preserve">            для женщин старше 40 лет</t>
  </si>
  <si>
    <t>27.1</t>
  </si>
  <si>
    <t>27.1.1</t>
  </si>
  <si>
    <t>Осмотр врачом-дерматовенерологом</t>
  </si>
  <si>
    <t>27.1.2</t>
  </si>
  <si>
    <t>Осмотр врачом-психиатром</t>
  </si>
  <si>
    <t>27.1.3</t>
  </si>
  <si>
    <t>27.1.4</t>
  </si>
  <si>
    <t>Осмотр врачом-фтизиатром</t>
  </si>
  <si>
    <t>27.1.5</t>
  </si>
  <si>
    <t>Осмотр врачом-терапевтом</t>
  </si>
  <si>
    <t>27.1.6</t>
  </si>
  <si>
    <t>Осмотр врачом-инфекционистом</t>
  </si>
  <si>
    <t>27.1.7</t>
  </si>
  <si>
    <t>Осмотр врачом-хирургом</t>
  </si>
  <si>
    <t>27.1.8</t>
  </si>
  <si>
    <t>Осмотр врачом-оториноларингологом</t>
  </si>
  <si>
    <t>27.1.9</t>
  </si>
  <si>
    <t>Осмотр врачом-офтальмологом</t>
  </si>
  <si>
    <t>27.1.10</t>
  </si>
  <si>
    <t>Осмотр врачом-неврологом</t>
  </si>
  <si>
    <t>27.1.11</t>
  </si>
  <si>
    <t>Осмотр врачом-стоматологом</t>
  </si>
  <si>
    <t>Осмотр врачом-профпатологом</t>
  </si>
  <si>
    <t>Забор крови (3 услуги)</t>
  </si>
  <si>
    <t>27.2</t>
  </si>
  <si>
    <t>Для женщин:</t>
  </si>
  <si>
    <t>27.2.1</t>
  </si>
  <si>
    <t>27.2.2</t>
  </si>
  <si>
    <t>27.2.3</t>
  </si>
  <si>
    <t>27.2.4</t>
  </si>
  <si>
    <t>27.2.5</t>
  </si>
  <si>
    <t>27.2.6</t>
  </si>
  <si>
    <t>27.2.7</t>
  </si>
  <si>
    <t>27.2.8</t>
  </si>
  <si>
    <t>27.2.9</t>
  </si>
  <si>
    <t>27.2.10</t>
  </si>
  <si>
    <t>27.2.11</t>
  </si>
  <si>
    <t>27.2.12</t>
  </si>
  <si>
    <t>Осмотр врачом-акушером-гинекологом</t>
  </si>
  <si>
    <t>27.2.13</t>
  </si>
  <si>
    <t>27.2.14</t>
  </si>
  <si>
    <t>27.2.15</t>
  </si>
  <si>
    <t>27.2.16</t>
  </si>
  <si>
    <t>итого: для женщин до 40 лет</t>
  </si>
  <si>
    <t>28.1</t>
  </si>
  <si>
    <t>28.2</t>
  </si>
  <si>
    <t>Осмотр врачом-фтизиатром (терапевтом)</t>
  </si>
  <si>
    <t xml:space="preserve">Забор крови </t>
  </si>
  <si>
    <t>Осмотр врачом-урологом</t>
  </si>
  <si>
    <t>Осмотр врачом-эндокринолог</t>
  </si>
  <si>
    <t>итого для мужчин до 40 лет</t>
  </si>
  <si>
    <t>итого для мужчин после 40 лет</t>
  </si>
  <si>
    <t>итого для женщин до 40 лет</t>
  </si>
  <si>
    <t>итого для женщин после 40 лет</t>
  </si>
  <si>
    <t>30.1</t>
  </si>
  <si>
    <t>41.1</t>
  </si>
  <si>
    <t>осмотр врачом-терапевтом</t>
  </si>
  <si>
    <t>30.2</t>
  </si>
  <si>
    <t>41.2</t>
  </si>
  <si>
    <t>осмотр врачом-психиатром</t>
  </si>
  <si>
    <t>30.3</t>
  </si>
  <si>
    <t>41.3</t>
  </si>
  <si>
    <t>осмотр врачом-наркологом</t>
  </si>
  <si>
    <t xml:space="preserve">итого </t>
  </si>
  <si>
    <t>31.1</t>
  </si>
  <si>
    <t>Аппликация лекарственного препарата на слизистую оболочку полости рта</t>
  </si>
  <si>
    <t>31.2</t>
  </si>
  <si>
    <t>Снятие пломбы</t>
  </si>
  <si>
    <t>31.3</t>
  </si>
  <si>
    <t>Трепанация зуба, искусственной коронки</t>
  </si>
  <si>
    <t>Проведение профессиональной гигиены одного зуба (снятие надподдесневого зубного камня, шлифовка, полировка)</t>
  </si>
  <si>
    <t>Покрытие зубов фторлаком, фторгелем</t>
  </si>
  <si>
    <t>Закрытие одной фиссуры герметиком из химиоотверждаемого композита</t>
  </si>
  <si>
    <t>Закрытие одной фиссуры герметиком из светоотверждаемого композита</t>
  </si>
  <si>
    <t>Наложение одной пломбы из композитов при глубоком и среднем кариесе химического отверждения I и V класса по Блеку, кариес цемента корня</t>
  </si>
  <si>
    <t>Наложение одной пломбы из композитов при глубоком и среднем кариесе химического отверждения II и III класса по Блеку</t>
  </si>
  <si>
    <t>Наложение одной пломбы из композитов при глубоком и среднем кариесе химического отверждения  IV класса по Блеку</t>
  </si>
  <si>
    <t>Наложение одной пломбы из СИЦ (стеклоиономер) I и V класса по Блеку, кариес цемента корня</t>
  </si>
  <si>
    <t>Наложение одной пломбы из СИЦ (стеклоиономер) II и III класса по Блеку</t>
  </si>
  <si>
    <t>Наложение одной пломбы из СИЦ (стеклоиономер) IV класса по Блеку</t>
  </si>
  <si>
    <t>Наложение лечебной прокладки при глубоком кариесе</t>
  </si>
  <si>
    <t xml:space="preserve">Наложение одной пломбы при глубоком и среднем кариесе I и V класса по Блеку, кариесе цемента корня (линейная техника) </t>
  </si>
  <si>
    <t>Наложение одной пломбы при глубоком и среднем кариесе I и V класса по Блеку (сэндвич-техника)</t>
  </si>
  <si>
    <t xml:space="preserve">Наложение одной пломбы при глубоком и среднем кариесе II и III класса по Блеку (линейная техника) </t>
  </si>
  <si>
    <t>Наложение одной пломбы при глубоком и среднем кариесе II и III класса по Блеку (сэндвич-техника)</t>
  </si>
  <si>
    <t xml:space="preserve">Наложение одной пломбы при глубоком и среднем кариесе IV класса по Блеку (линейная техника) </t>
  </si>
  <si>
    <t xml:space="preserve">Наложение одной пломбы при глубоком и среднем кариесе IV класса по Блеку (сэндвич- техника) 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</si>
  <si>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</si>
  <si>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Восстановление формы зуба при отсутствии твердых тканей до 1/2 коронки зуба</t>
  </si>
  <si>
    <t xml:space="preserve">Восстановление формы зуба при полном отсутствии коронки зуба </t>
  </si>
  <si>
    <t>Полировка пломбы из композита при лечении кариозных полостей I, II, III V класса по Блеку</t>
  </si>
  <si>
    <t xml:space="preserve">Полировка пломбы при реставрационных работах и при лечении кариозных полостей IV класса по Блеку </t>
  </si>
  <si>
    <t>Лечение пульпита ампутационным методом без наложения пломбы</t>
  </si>
  <si>
    <t>Лечение периодонтита импрегнационным методом без наложения пломбы</t>
  </si>
  <si>
    <t>Лечение одного хорошо проходимого канала без применения средств резорбции</t>
  </si>
  <si>
    <t>Лечение одного хорошо проходимого канала с применением средств химического и механического расширения</t>
  </si>
  <si>
    <t>Введение лекарственных средств в корневой канал при лечении деструктивных форм периодонтитов</t>
  </si>
  <si>
    <t>Подготовка и обтурация одного корневого канала горячей гуттаперчей</t>
  </si>
  <si>
    <t>Распломбировка одного корневого канала, пломбированного цинк-эвгеноловой пастой</t>
  </si>
  <si>
    <t>Распломбировка одного корневого канала, пломбированного резорцин-формалиновой пастой</t>
  </si>
  <si>
    <t>Распломбирование одного канала под штифт</t>
  </si>
  <si>
    <t>Сошлифовка эмали со ската бугра одного зуба</t>
  </si>
  <si>
    <t>Восстановление одной единицы дефекта зубного ряда с применением стекловолоконных материалов и фотополимеров прямым способом:в области фронтальных зубов</t>
  </si>
  <si>
    <t>Восстановление одной единицы дефекта зубного ряда с применением стекловолоконных материалов и фотополимеров прямым способом:в области премоляров</t>
  </si>
  <si>
    <t>Восстановление одной еденицы дефекта зубного ряда с применением секловолоконных материалов и фотополимеров прямым способом: в области моляров</t>
  </si>
  <si>
    <t>Восстановление одной еденицы дефекта зубного ряда с применением секловолоконных материалов и фотополимеров непрямым способом: в области фронтальных зубов</t>
  </si>
  <si>
    <t>Восстановление одной еденицы дефекта зубного ряда с применением секловолоконных материалов и фотополимеров непрямым способом: в области премоляров</t>
  </si>
  <si>
    <t>Восстановление одной еденицы дефекта зубного ряда с применением секловолоконных материалов и фотополимеров непрямым способом:в области моляров</t>
  </si>
  <si>
    <t>Удаление временного зуба</t>
  </si>
  <si>
    <t>Удаление постоянного зуба</t>
  </si>
  <si>
    <t>Сложное удаление зуба с разъединением корней</t>
  </si>
  <si>
    <t>Операция удаления ретинированного, дистропированного или сверхкомплектного зуба</t>
  </si>
  <si>
    <t>Вскрытие и дренирование абсцесса полости рта</t>
  </si>
  <si>
    <t>Лечение перикоронита (промывание, рассечение и8или иссечение капюшона)</t>
  </si>
  <si>
    <t>Местное применение реминерализирующих препаратов в области зуба</t>
  </si>
  <si>
    <t>32.1</t>
  </si>
  <si>
    <t>Терапевтическое отделение</t>
  </si>
  <si>
    <t>32.2</t>
  </si>
  <si>
    <t>Терапевтическое отделение -дневной стационар</t>
  </si>
  <si>
    <t>32.3</t>
  </si>
  <si>
    <t xml:space="preserve">Хирургическое отделение </t>
  </si>
  <si>
    <t>32.4</t>
  </si>
  <si>
    <t>Гинекологическое отделение</t>
  </si>
  <si>
    <t>32.5</t>
  </si>
  <si>
    <t>Гинекологическое отделение - дневной стационар</t>
  </si>
  <si>
    <t>32.6</t>
  </si>
  <si>
    <t>Родильное отделение</t>
  </si>
  <si>
    <t>32.7</t>
  </si>
  <si>
    <t>Инфекционное отделение</t>
  </si>
  <si>
    <t>32.8</t>
  </si>
  <si>
    <t>Педиатрическое отделение</t>
  </si>
  <si>
    <t>32.9</t>
  </si>
  <si>
    <t>Психиатрическое отделение</t>
  </si>
  <si>
    <t>32.10</t>
  </si>
  <si>
    <t>Отделение для больных туберкулёзом лёгких</t>
  </si>
  <si>
    <t>33.1</t>
  </si>
  <si>
    <t>46.2</t>
  </si>
  <si>
    <t>Динамометрия</t>
  </si>
  <si>
    <t>33.2</t>
  </si>
  <si>
    <t>46.3.</t>
  </si>
  <si>
    <t xml:space="preserve">Исследование вибрационной чувствительности </t>
  </si>
  <si>
    <t>34.1</t>
  </si>
  <si>
    <t>44.1</t>
  </si>
  <si>
    <t>35.1</t>
  </si>
  <si>
    <t xml:space="preserve">Заключение договора  о предоставлении иностранному работнику  платных медицинских услуг </t>
  </si>
  <si>
    <t>Периметрия ( определение полей зрения)</t>
  </si>
  <si>
    <t>Исследование соскобов с шейки и цервикального канала (атипич.кл)</t>
  </si>
  <si>
    <t>Микроскопическое исследование влагалищного мазка (на гонорею)</t>
  </si>
  <si>
    <t>8.32</t>
  </si>
  <si>
    <t>Исследование уровня общего белка в крови</t>
  </si>
  <si>
    <t>Бактериологическое исследование кала на аэробные и факультативно-анаэробные микроорганизмы (бак.анализ)</t>
  </si>
  <si>
    <t>Офтальмоскопия ( осмотр глазного дна)</t>
  </si>
  <si>
    <t>Услуги по обеспечению комфортности пребывания в медицинском учреждении (организации)</t>
  </si>
  <si>
    <t>Тонометрия глаза (измерение внутриглазного давления)</t>
  </si>
  <si>
    <t>Холтеровское мониторирование ЭКГ</t>
  </si>
  <si>
    <t>Периметрия (определение полей зрения)</t>
  </si>
  <si>
    <t>Периметрия  (определение полей зрения)</t>
  </si>
  <si>
    <t>Периметрия   (определение полей зрения)</t>
  </si>
  <si>
    <t>Скиаскопия (степень близорукости, дальнозоркости-рефракция глаза)</t>
  </si>
  <si>
    <t>Исследование кала на гельминты  (на  я/глист)</t>
  </si>
  <si>
    <t>Токи Бернара при заболеваниях периферической нервной системы</t>
  </si>
  <si>
    <t xml:space="preserve">Стоимость мед. освидетельствования граждан для получения лицензии на приобретение оружия (осмотр врачами: офтальмологом, терапевтом, психиатром, психиатором-наркологом) </t>
  </si>
  <si>
    <t>Осмотр врачом-терапевтом, врачом-дерматологом, врачом-офтальмологом, врачом-оториноларингологом, врачом-хирургом, врачом неврологом, врачом-психиатром, врачом-психиатором-наркологом</t>
  </si>
  <si>
    <t>Осмотр врачом-терапевтом, врачом-дерматологом, врачом-офтальмологом, врачом-оториноларингологом, врачом-хирургом, врачом неврологом, врачом-психиатром, врачом-психиатором-наркологом, врачом-акушером-гинекологом</t>
  </si>
  <si>
    <t>Предварительный врачебный медосмотр (врач-офтальмолог, врач-невролог, врач-хирург, врач-оториноларинголог, врач-стоматолог, врач-дерматовенеролог, врач-психиатр, врач-психиатр-нарколог, врач-терапевт, врач-профпатолог)</t>
  </si>
  <si>
    <t>Предварительный врачебный медосмотр (врач-офтальмолог, врач-невролог, врач-хирург, врач-оториноларинголог, врач-стоматолог, врач-дерматовенеролог, врач-психиатр, врач-психиатр-нарколог, врач-терапевт, врач-профпатолог, врач-акушер-гинеколог)</t>
  </si>
  <si>
    <t>Осмотр врачом-психиатором-наркологом</t>
  </si>
  <si>
    <t>Врачебный осмотр (офтальмолог, невролог, хирург, оториноларинголог,  стоматолог, дерматовенеролог, психиатр, психиатр-нарколог, терапевт, профпатолог)</t>
  </si>
  <si>
    <t>Врачебный медосмотр (офтальмолог, невролог, хирург, оториноларинголог, стоматолог, дерматовенеролог, психиатр, психиатр-нарколог, терапевт, профпатолог, гинеколог)</t>
  </si>
  <si>
    <t>24.Стоимость периодического (предварительного) медицинского осмотра для водителей всех категорий: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</si>
  <si>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</si>
  <si>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</si>
  <si>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</si>
  <si>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</si>
  <si>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</si>
  <si>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</si>
  <si>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</si>
  <si>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</si>
  <si>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24.1.9</t>
  </si>
  <si>
    <t>24.1.10</t>
  </si>
  <si>
    <t>24.1.11</t>
  </si>
  <si>
    <t>24.1.12</t>
  </si>
  <si>
    <t>24.1.13</t>
  </si>
  <si>
    <t>24.2.1</t>
  </si>
  <si>
    <t>24.2.2</t>
  </si>
  <si>
    <t>24.2.3</t>
  </si>
  <si>
    <t>24.2.4</t>
  </si>
  <si>
    <t>24.2.5</t>
  </si>
  <si>
    <t>24.2.6</t>
  </si>
  <si>
    <t>24.2.7</t>
  </si>
  <si>
    <t>24.2.8</t>
  </si>
  <si>
    <t>24.2.9</t>
  </si>
  <si>
    <t>24.2.10</t>
  </si>
  <si>
    <t>24.2.11</t>
  </si>
  <si>
    <t>24.2.12</t>
  </si>
  <si>
    <t>24.2.13</t>
  </si>
  <si>
    <t>24.2.14</t>
  </si>
  <si>
    <t>24.2.15</t>
  </si>
  <si>
    <t>24.2.16</t>
  </si>
  <si>
    <r>
      <t xml:space="preserve">26. Медицинское освидетельствование  при поступлении в учебные заведения  </t>
    </r>
    <r>
      <rPr>
        <b/>
        <sz val="12"/>
        <rFont val="Times New Roman"/>
        <family val="1"/>
        <charset val="204"/>
      </rPr>
      <t>(справка 086/У) (</t>
    </r>
    <r>
      <rPr>
        <b/>
        <sz val="12"/>
        <color indexed="8"/>
        <rFont val="Times New Roman"/>
        <family val="1"/>
        <charset val="204"/>
      </rPr>
      <t>осмотр врачом-терапевтом, врачом-дерматологом,  врачом-офтальмологом, врачом-отоларингологом, врачом-хирургом, врачом-неврологом, врачом-психиатром, врачом-психиатором-наркологом, для женщин врачом-гинекологом, лабораторные исследования)</t>
    </r>
  </si>
  <si>
    <t>26.1.1.1</t>
  </si>
  <si>
    <t>26.1.1.2</t>
  </si>
  <si>
    <t>26.1.1.3</t>
  </si>
  <si>
    <t>26.1.1.4</t>
  </si>
  <si>
    <t>26.1.1.5</t>
  </si>
  <si>
    <t>26.1.1.6</t>
  </si>
  <si>
    <t>26.1.1.7</t>
  </si>
  <si>
    <t>26.1.1.8</t>
  </si>
  <si>
    <t>26.1.1.9</t>
  </si>
  <si>
    <t>26.1.1.10</t>
  </si>
  <si>
    <t>26.1.1.11</t>
  </si>
  <si>
    <t>26.1.2.1</t>
  </si>
  <si>
    <t>26.1.2.2</t>
  </si>
  <si>
    <t>26.1.2.3</t>
  </si>
  <si>
    <t>26.1.2.4</t>
  </si>
  <si>
    <t>26.1.2.5</t>
  </si>
  <si>
    <t>26.1.2.6</t>
  </si>
  <si>
    <t>26.1.2.7</t>
  </si>
  <si>
    <t>26.1.2.8</t>
  </si>
  <si>
    <t>26.1.2.9</t>
  </si>
  <si>
    <t>26.1.2.10</t>
  </si>
  <si>
    <t>26.1.2.11</t>
  </si>
  <si>
    <t>26.1.2.12</t>
  </si>
  <si>
    <t>26.1.2.13</t>
  </si>
  <si>
    <t>26.1.2.14</t>
  </si>
  <si>
    <t>26.1.2.15</t>
  </si>
  <si>
    <t>26.2.1.1</t>
  </si>
  <si>
    <t>26.2.1.2</t>
  </si>
  <si>
    <t>26.2.1.3</t>
  </si>
  <si>
    <t>26.2.1.4</t>
  </si>
  <si>
    <t>26.2.1.5</t>
  </si>
  <si>
    <t>26.2.1.6</t>
  </si>
  <si>
    <t>26.2.1.7</t>
  </si>
  <si>
    <t>26.2.1.8</t>
  </si>
  <si>
    <t>26.2.1.9</t>
  </si>
  <si>
    <t>26.2.1.10</t>
  </si>
  <si>
    <t>26.2.1.11</t>
  </si>
  <si>
    <t>26.2.1.12</t>
  </si>
  <si>
    <t>26.2.1.13</t>
  </si>
  <si>
    <t>26.2.2.1</t>
  </si>
  <si>
    <t>26.2.2.2</t>
  </si>
  <si>
    <t>26.2.2.3</t>
  </si>
  <si>
    <t>26.2.2.4</t>
  </si>
  <si>
    <t>26.2.2.5</t>
  </si>
  <si>
    <t>26.2.2.6</t>
  </si>
  <si>
    <t>26.2.2.7</t>
  </si>
  <si>
    <t>26.2.2.8</t>
  </si>
  <si>
    <t>26.2.2.9</t>
  </si>
  <si>
    <t>26.2.2.10</t>
  </si>
  <si>
    <t>26.2.2.11</t>
  </si>
  <si>
    <t>26.2.2.12</t>
  </si>
  <si>
    <t>26.2.2.13</t>
  </si>
  <si>
    <t>26.2.2.14</t>
  </si>
  <si>
    <t>26.2.2.15</t>
  </si>
  <si>
    <t>26.2.2.16</t>
  </si>
  <si>
    <t>27. Предварительный медицинский осмотр при устройстве на работу граждан РФ</t>
  </si>
  <si>
    <t xml:space="preserve">28. Предварительный медицинский осмотр при устройстве на работу иностранных граждан </t>
  </si>
  <si>
    <t>28.1.1</t>
  </si>
  <si>
    <t>28.1.2</t>
  </si>
  <si>
    <t>28.1.3</t>
  </si>
  <si>
    <t>28.1.4</t>
  </si>
  <si>
    <t>28.1.5</t>
  </si>
  <si>
    <t>28.1.6</t>
  </si>
  <si>
    <t>28.1.7</t>
  </si>
  <si>
    <t>28.1.8</t>
  </si>
  <si>
    <t>28.1.9</t>
  </si>
  <si>
    <t>28.1.10</t>
  </si>
  <si>
    <t>28.1.11</t>
  </si>
  <si>
    <t>28.1.12</t>
  </si>
  <si>
    <t>28.1.13</t>
  </si>
  <si>
    <t>28.1.14</t>
  </si>
  <si>
    <t>28.1.15</t>
  </si>
  <si>
    <t>28.1.16</t>
  </si>
  <si>
    <t>28.1.17</t>
  </si>
  <si>
    <t>28.1.18</t>
  </si>
  <si>
    <t>28.1.19</t>
  </si>
  <si>
    <t>28.1.20</t>
  </si>
  <si>
    <t>28.1.21</t>
  </si>
  <si>
    <t>28.1.22</t>
  </si>
  <si>
    <t>28.1.23</t>
  </si>
  <si>
    <t>28.1.24</t>
  </si>
  <si>
    <t>28.1.25</t>
  </si>
  <si>
    <t>28.2.1</t>
  </si>
  <si>
    <t>28.2.2</t>
  </si>
  <si>
    <t>28.2.3</t>
  </si>
  <si>
    <t>28.2.4</t>
  </si>
  <si>
    <t>28.2.5</t>
  </si>
  <si>
    <t>28.2.6</t>
  </si>
  <si>
    <t>28.2.7</t>
  </si>
  <si>
    <t>28.2.8</t>
  </si>
  <si>
    <t>28.2.9</t>
  </si>
  <si>
    <t>28.2.10</t>
  </si>
  <si>
    <t>28.2.11</t>
  </si>
  <si>
    <t>28.2.12</t>
  </si>
  <si>
    <t>28.2.13</t>
  </si>
  <si>
    <t>28.2.14</t>
  </si>
  <si>
    <t>28.2.15</t>
  </si>
  <si>
    <t>28.2.16</t>
  </si>
  <si>
    <t>28.2.17</t>
  </si>
  <si>
    <t>28.2.18</t>
  </si>
  <si>
    <t>28.2.19</t>
  </si>
  <si>
    <t>28.2.20</t>
  </si>
  <si>
    <t>28.2.21</t>
  </si>
  <si>
    <t>28.2.22</t>
  </si>
  <si>
    <t>28.2.23</t>
  </si>
  <si>
    <t>28.2.24</t>
  </si>
  <si>
    <t>28.2.25</t>
  </si>
  <si>
    <t>28.2.26</t>
  </si>
  <si>
    <t>28.2.27</t>
  </si>
  <si>
    <t>28.2.28</t>
  </si>
  <si>
    <t>28.2.29</t>
  </si>
  <si>
    <t>28.2.30</t>
  </si>
  <si>
    <t>28.2.31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</si>
  <si>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</si>
  <si>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</si>
  <si>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</si>
  <si>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</si>
  <si>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</si>
  <si>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</si>
  <si>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</si>
  <si>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</si>
  <si>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</si>
  <si>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30. Стоимость медицинского освидетельствования по диспансеризации государственных гражданских и муниципальных служащих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</si>
  <si>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</si>
  <si>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</si>
  <si>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</si>
  <si>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</si>
  <si>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</si>
  <si>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</si>
  <si>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</si>
  <si>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</si>
  <si>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</si>
  <si>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</si>
  <si>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</si>
  <si>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</si>
  <si>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</si>
  <si>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</si>
  <si>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</si>
  <si>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</si>
  <si>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</si>
  <si>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</si>
  <si>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</si>
  <si>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</si>
  <si>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</si>
  <si>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</si>
  <si>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</si>
  <si>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</si>
  <si>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</si>
  <si>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</si>
  <si>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</si>
  <si>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30.31</t>
  </si>
  <si>
    <t>30.32</t>
  </si>
  <si>
    <t>30.33</t>
  </si>
  <si>
    <t>30.34</t>
  </si>
  <si>
    <t>30.35</t>
  </si>
  <si>
    <t>31. Стоимость медицинского освидетельствования граждан  при поступлении на гражданскую службу или муниципальную службу</t>
  </si>
  <si>
    <t>32.Услуги стоматологического кабинета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</si>
  <si>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</si>
  <si>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</si>
  <si>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</si>
  <si>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</si>
  <si>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</si>
  <si>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</si>
  <si>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</si>
  <si>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</si>
  <si>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</si>
  <si>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</si>
  <si>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</si>
  <si>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</si>
  <si>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</si>
  <si>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</si>
  <si>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</si>
  <si>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</si>
  <si>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</si>
  <si>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</si>
  <si>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</si>
  <si>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</si>
  <si>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</si>
  <si>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</si>
  <si>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</si>
  <si>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</si>
  <si>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</si>
  <si>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</si>
  <si>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</si>
  <si>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</si>
  <si>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</si>
  <si>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</si>
  <si>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32.41</t>
  </si>
  <si>
    <t>32.42</t>
  </si>
  <si>
    <t>32.43</t>
  </si>
  <si>
    <t>32.44</t>
  </si>
  <si>
    <t>32.45</t>
  </si>
  <si>
    <t>32.46</t>
  </si>
  <si>
    <t>32.47</t>
  </si>
  <si>
    <t>32.48</t>
  </si>
  <si>
    <t>33.Стоимость стационарной помощи ( 1 койко-день):</t>
  </si>
  <si>
    <t>33.3</t>
  </si>
  <si>
    <t>33.4</t>
  </si>
  <si>
    <t>33.5</t>
  </si>
  <si>
    <t>33.6</t>
  </si>
  <si>
    <t>33.7</t>
  </si>
  <si>
    <t>33.8</t>
  </si>
  <si>
    <t>33.9</t>
  </si>
  <si>
    <t>33.10</t>
  </si>
  <si>
    <t xml:space="preserve">34. Услуги  кабинета врача- невролога </t>
  </si>
  <si>
    <t>34.2</t>
  </si>
  <si>
    <t xml:space="preserve">35. Оформление медицинской документации </t>
  </si>
  <si>
    <t xml:space="preserve">36. Заключение договора  о предоставлении иностранному работнику  платных медицинских услуг </t>
  </si>
  <si>
    <t>36.1</t>
  </si>
  <si>
    <t>Ультразвуковое исследование молочных желез  (для женщин до 40 лет)</t>
  </si>
  <si>
    <t>Маммография  (для женщин старше 40 лет)</t>
  </si>
  <si>
    <t>Маммография ( для женщин старше 40 лет)</t>
  </si>
  <si>
    <t>УТВЕРЖДАЮ</t>
  </si>
  <si>
    <t>Д.В.Кернер</t>
  </si>
  <si>
    <t>19 сентября 2017</t>
  </si>
  <si>
    <t xml:space="preserve">                                                              Главный врач ОГБУЗ "Районная больница г.Бодайбо"</t>
  </si>
  <si>
    <t>Выписка из тарифов на платные медицинские услуги, оказываемые ОГБУЗ "Районная больница г.Бодайбо" согласно Приказу №120 от 19.09.2017</t>
  </si>
  <si>
    <t>Экономист ПЭО</t>
  </si>
  <si>
    <t>А.М. Каминская</t>
  </si>
  <si>
    <t>Спирография при записи на автоматизированных аппаратах с дополнительным исследованием при выполнении функциональных проб с бронхолитиками (ингаляции сальбутамола, беродуала, астмопента, салупента, изадрина, атропина и др.)</t>
  </si>
  <si>
    <t>28.1.26</t>
  </si>
  <si>
    <t>28.2.32</t>
  </si>
  <si>
    <t>29.10</t>
  </si>
  <si>
    <t>8.33</t>
  </si>
  <si>
    <t>8.34</t>
  </si>
  <si>
    <t>Исследование анализа на РПГА</t>
  </si>
  <si>
    <t>Исследование анализа на РПМ</t>
  </si>
  <si>
    <t>28.1.27</t>
  </si>
  <si>
    <t>28.2.33</t>
  </si>
  <si>
    <t>Исследование на РПГА</t>
  </si>
  <si>
    <t>Исследование на РПМ</t>
  </si>
  <si>
    <t>29.11</t>
  </si>
  <si>
    <t>Бактериологическое исследование слизи с миндалин и задней стенки глотки на аэробные и факультативно-анаэробные микроорганизмы (стафилококк)</t>
  </si>
  <si>
    <t>28.1.28</t>
  </si>
  <si>
    <t>28.2.34</t>
  </si>
  <si>
    <t>29.12</t>
  </si>
  <si>
    <t>8.35</t>
  </si>
  <si>
    <t>Исследование мочи на беременность</t>
  </si>
  <si>
    <t>7.7</t>
  </si>
  <si>
    <t>Забор материала из мочеполовых органов для ПЦР-диагностики у мужчин</t>
  </si>
  <si>
    <t>9.9</t>
  </si>
  <si>
    <t>Забор материала для диагностических исследований COVID-19</t>
  </si>
  <si>
    <t>9.10</t>
  </si>
  <si>
    <t>Услуги ИОККДЦ по  исследованию биологического  материала на  COVID-19</t>
  </si>
  <si>
    <t>9.11</t>
  </si>
  <si>
    <t>Услуги по доставке биологического материала в ИОККДЦ г. Иркутск</t>
  </si>
  <si>
    <t>28.2.35</t>
  </si>
  <si>
    <t>28.2.36</t>
  </si>
  <si>
    <t>28.2.37</t>
  </si>
  <si>
    <t>28.1.29</t>
  </si>
  <si>
    <t>28.1.30</t>
  </si>
  <si>
    <t>28.1.31</t>
  </si>
  <si>
    <t>29.13</t>
  </si>
  <si>
    <t>29.14</t>
  </si>
  <si>
    <t>29.15</t>
  </si>
  <si>
    <r>
      <rPr>
        <b/>
        <sz val="12"/>
        <color indexed="8"/>
        <rFont val="Times New Roman"/>
        <family val="1"/>
        <charset val="204"/>
      </rPr>
      <t>Для категории А,А1,В,ВЕ,В1,М + маломерные суда</t>
    </r>
    <r>
      <rPr>
        <sz val="12"/>
        <color indexed="8"/>
        <rFont val="Times New Roman"/>
        <family val="1"/>
        <charset val="204"/>
      </rPr>
      <t xml:space="preserve">  (осмотр врачом-терапевтом, врачом-офтальмологом,врачом-психиатром, врачом-психиатором-наркологом)</t>
    </r>
  </si>
  <si>
    <t>Для категории С,СЕ,С1,С1Е,Д,ДЕ,Д1,Д1Е + трактора, бульдозеры, экскаваторы (осмотр врачом-терапевтом, врачом-офтальмологом,врачом-неврологом, врачом-оториноларингологом, врачом-психиатром, врачом-психиатором-наркологом)</t>
  </si>
  <si>
    <t>2.2</t>
  </si>
  <si>
    <t>Услуги по вакцинации против кори</t>
  </si>
  <si>
    <t>Выписка из тарифов</t>
  </si>
  <si>
    <t xml:space="preserve"> оказываемые  областным  государственным бюджетным учреждением здравоохранения "Районная больница г.Бодайбо"</t>
  </si>
  <si>
    <t xml:space="preserve">                                                               Главный врач ОГБУЗ "Районная больница г. Бодайбо"</t>
  </si>
  <si>
    <t xml:space="preserve">                                                               Утверждаю</t>
  </si>
  <si>
    <t xml:space="preserve">                                                               "14 "  июля 2020 г.</t>
  </si>
  <si>
    <t xml:space="preserve">                                                               Приложение № 2 к договору № 3/МУ от 14.07.2020 г.</t>
  </si>
  <si>
    <t>37.  Услуги кабинета врача-уролога</t>
  </si>
  <si>
    <t>37.1</t>
  </si>
  <si>
    <t>Прием (осмотр, консультация) врача-уролога первичный</t>
  </si>
  <si>
    <t>Прием (осмотр, консультация) врача-уролога повторный</t>
  </si>
  <si>
    <t>Прием (осмотр, консультация) врача-уролога профилактический</t>
  </si>
  <si>
    <t>Цитологическое исследование  тканей предстательной железы (для микроскопии в условия ОГБУЗ "РБ г. Бодайбо")</t>
  </si>
  <si>
    <t>Цитологическое исследование  тканей предстательной железы (для исследования методом ПЦР в ИДЦ г. Иркутска)</t>
  </si>
  <si>
    <t>38.  Массажные услуги</t>
  </si>
  <si>
    <t>Массаж предстательной железы</t>
  </si>
  <si>
    <t>Инстилляция лечебных растворов в полость мочевого пузыря у мужчин и женщин (с лечебной целью)</t>
  </si>
  <si>
    <t>37.2</t>
  </si>
  <si>
    <t>37.3</t>
  </si>
  <si>
    <t>37.4</t>
  </si>
  <si>
    <t>37.5</t>
  </si>
  <si>
    <t>38.1</t>
  </si>
  <si>
    <t>38.2</t>
  </si>
  <si>
    <t>9.12</t>
  </si>
  <si>
    <t>Забор материала (крови) для диагностических исследований COVID-19</t>
  </si>
  <si>
    <t>2.3</t>
  </si>
  <si>
    <t>Услуги по вакцинации против энцефалитного клеща (Вакцинация производится в 2 этапа с интервалом 1-3 месяца)</t>
  </si>
  <si>
    <t>8.36</t>
  </si>
  <si>
    <t>Молекулярно-биологическое исследование крови на антитела к  SARS-CoV IgМ, Молекулярно-биологическое исследование крови на антитела к  SARS-CoV IgG</t>
  </si>
  <si>
    <t>21.2</t>
  </si>
  <si>
    <t>Транспортные услуги по доставке медикаментов, вакцин и прочее из г. Иркутск</t>
  </si>
  <si>
    <t>39. Медосвидетельствование на наличие противопоказаний к исполнению обязанностей частного охранника</t>
  </si>
  <si>
    <t>39.1</t>
  </si>
  <si>
    <t xml:space="preserve">Стоимость мед. освидетельствования граждан для получения заключения об отсутствии противопоказаний к исполнению обязанностей частного охранника (осмотр врачами: офтальмологом, терапевтом, психиатром, психиатором-наркологом) </t>
  </si>
  <si>
    <t>Стоимость бланка медицинского заключения</t>
  </si>
  <si>
    <t>39.2</t>
  </si>
  <si>
    <t>39.3</t>
  </si>
  <si>
    <t>итого:</t>
  </si>
  <si>
    <t>делаем у нас</t>
  </si>
  <si>
    <t>к приказу Главного врача ОГБУЗ "Районная больница г.Бодайбо"  от 29.04.2021г. № 56</t>
  </si>
  <si>
    <t>40. Компьютерная томография</t>
  </si>
  <si>
    <t>Компьютерная томография головы с контрастированием</t>
  </si>
  <si>
    <t>Компьютерная томография головы спиральная с контрастированием</t>
  </si>
  <si>
    <t>Компьютерная томография мягких тканей с контрастированием</t>
  </si>
  <si>
    <t xml:space="preserve">Компьютерная томография мягких тканей </t>
  </si>
  <si>
    <t>Спиральная компьютерная томография верхней конечности с внутривенным болюсным контрастрированием</t>
  </si>
  <si>
    <t>Спиральная компьютерная томография забрюшинного пространства</t>
  </si>
  <si>
    <t>Спиральная компьютерная томография почек и надпочечников</t>
  </si>
  <si>
    <t>Компьютерная томография позвоночника спиральная</t>
  </si>
  <si>
    <t>Компьютерная томография шеи</t>
  </si>
  <si>
    <t>Компьютерная томография нижней конечности</t>
  </si>
  <si>
    <t>Компьютерная томография нижней конечности с внутривенным болюсным контрастированием</t>
  </si>
  <si>
    <t>Компьютерная томография гортани с внутривенным болюсным контрастированием</t>
  </si>
  <si>
    <t>Компьютерная томография шеи с внутривенным болюсным контрастированием</t>
  </si>
  <si>
    <t>Компьютерная томография органов грудной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</si>
  <si>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</si>
  <si>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Компьютерная томография органов брюшной полости и забрюшинного пространства с внутривенным болюсным контрастированием</t>
  </si>
  <si>
    <t>Компьютерная томография органов брюшной полости с внутривенным болюсным контрастированием</t>
  </si>
  <si>
    <t>Компьютерная томография лицевого отдела черепа с внутривенным болюсным контрастированием</t>
  </si>
  <si>
    <t>Компьютерная томография придаточных пазух носа, гортани</t>
  </si>
  <si>
    <t>Компьютерная томография почек</t>
  </si>
  <si>
    <t>Компьютерная томография органов грудной полости</t>
  </si>
  <si>
    <t>Компьютерная томография органов брюшной полости</t>
  </si>
  <si>
    <t>Компьютерная томография органов брюшной полости и забрюшинного пространства</t>
  </si>
  <si>
    <t>Компьютерная томография почек и верхних мочевыводящих путей с внутривенным болюсным контрастированием</t>
  </si>
  <si>
    <t>Компьютерная томография лицевого отдела черепа</t>
  </si>
  <si>
    <t>Компьютерная томография височной кости</t>
  </si>
  <si>
    <t>Компьютерная томография глазницы</t>
  </si>
  <si>
    <t>Компьютерная томография верхних дыхательных путей и шеи</t>
  </si>
  <si>
    <t>Компьютерная томография кости</t>
  </si>
  <si>
    <t>Компьютерная томография костей и мягких тканей бедра и голени</t>
  </si>
  <si>
    <t>Компьютерная томография верхней конечности</t>
  </si>
  <si>
    <t>Компьютерная томография головы</t>
  </si>
  <si>
    <t>Компьютерная томография надпочечников</t>
  </si>
  <si>
    <t>Компьютерная томография забрюшинного пространства</t>
  </si>
  <si>
    <t>Компьютерная томография головы с контрастированием структур головного мозга</t>
  </si>
  <si>
    <t>Компьютерная томография органов малого таза у женщин</t>
  </si>
  <si>
    <t>Компьютерная томография органов малого таза у женщин с внутревенным болюсным контрастированием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</si>
  <si>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</si>
  <si>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</si>
  <si>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</si>
  <si>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</si>
  <si>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</si>
  <si>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</si>
  <si>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</si>
  <si>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</si>
  <si>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</si>
  <si>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</si>
  <si>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</si>
  <si>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</si>
  <si>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</si>
  <si>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</si>
  <si>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</si>
  <si>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</si>
  <si>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>40.17</t>
  </si>
  <si>
    <t>40.18</t>
  </si>
  <si>
    <t>40.19</t>
  </si>
  <si>
    <t>40.20</t>
  </si>
  <si>
    <t>40.21</t>
  </si>
  <si>
    <t>40.22</t>
  </si>
  <si>
    <t>40.23</t>
  </si>
  <si>
    <t>40.24</t>
  </si>
  <si>
    <t>40.25</t>
  </si>
  <si>
    <t>40.26</t>
  </si>
  <si>
    <t>40.27</t>
  </si>
  <si>
    <t>40.28</t>
  </si>
  <si>
    <t>40.29</t>
  </si>
  <si>
    <t>40.30</t>
  </si>
  <si>
    <t>40.31</t>
  </si>
  <si>
    <t>40.32</t>
  </si>
  <si>
    <t>40.33</t>
  </si>
  <si>
    <t>40.34</t>
  </si>
  <si>
    <t>40.35</t>
  </si>
  <si>
    <t>40.36</t>
  </si>
  <si>
    <t>40.37</t>
  </si>
  <si>
    <t xml:space="preserve">                                                               _____________________ Д.В. Кернер</t>
  </si>
  <si>
    <t>Запись исследования МСКТ на съёмный носитель (DVD-диск) (1 услуга)</t>
  </si>
  <si>
    <t>41.Запись исследований МСКТ на съёмный носитель</t>
  </si>
  <si>
    <t xml:space="preserve">                                                               "06 "  сентября 2021 г.</t>
  </si>
  <si>
    <t>Красным выделено всё, что входит в биохимический анализ крови</t>
  </si>
  <si>
    <t>1552 рубля!</t>
  </si>
  <si>
    <t>3.28</t>
  </si>
  <si>
    <t>3.29</t>
  </si>
  <si>
    <t>Исследование сосудов с цветным допплеровским картированием (вены или артерии верхних конечностей)</t>
  </si>
  <si>
    <t>Исследование сосудов с цветным допплеровским картированием (вены или артерии нижних конечностей)</t>
  </si>
  <si>
    <t>3.30</t>
  </si>
  <si>
    <t>Исследование сосудов с цветным допплеровским картированием (брахеоцефальные артерии-сосуды шеи)</t>
  </si>
  <si>
    <t>3.31</t>
  </si>
  <si>
    <t>Комплексное ультразвуковое исследование брюшной полости и забрюшинного пространства (печень + желчный пузырь, поджелудочная железа, селезенка и почки)</t>
  </si>
  <si>
    <t>3.32</t>
  </si>
  <si>
    <t>Комплексное ультразвуковое исследование брюшной полости и забрюшинного пространства (печень + желчный пузырь, поджелудочная железа, селезенка)</t>
  </si>
  <si>
    <t>28.1.32</t>
  </si>
  <si>
    <t>28.2.38</t>
  </si>
  <si>
    <t>29.16</t>
  </si>
  <si>
    <t xml:space="preserve">Оформление медицинской документации (Паспорт здоровья работника) при прохождении медицинских осмотров  по приказу Минздрава России от 28.01.2021 г. № 29н и прохождении диспансеризации государственными гражданскими служащими  по приказу Минздравсоцразвития РФ от 14.12.2009г. № 984н) </t>
  </si>
  <si>
    <t>25.3</t>
  </si>
  <si>
    <t>25.4</t>
  </si>
  <si>
    <t>23.1.2</t>
  </si>
  <si>
    <t>23.2.3</t>
  </si>
  <si>
    <t>24.1.14</t>
  </si>
  <si>
    <t>24.2.17</t>
  </si>
  <si>
    <t>13.15</t>
  </si>
  <si>
    <t>Пневмомассаж барабанной перепонки 10 сеансов</t>
  </si>
  <si>
    <t>23.3.</t>
  </si>
  <si>
    <t>Стоимость мед. освидетельствования граждан в связи с возвратом водительского удостоверения после истечения срока лишения прав на управление транспортными средствами, справка по форме 003-В/у, по приказу Минздрава России № 1092н от 24.11.2021г:</t>
  </si>
  <si>
    <t>23.3.1</t>
  </si>
  <si>
    <t>23.3.2</t>
  </si>
  <si>
    <t>23.3.3</t>
  </si>
  <si>
    <t>23.3.4</t>
  </si>
  <si>
    <t>Забор крови</t>
  </si>
  <si>
    <t>23.3.5</t>
  </si>
  <si>
    <t>23.3.6</t>
  </si>
  <si>
    <t>23.4.</t>
  </si>
  <si>
    <r>
      <t>Для категории С,СЕ,С1,С1Е,Д,ДЕ,Д1,Д1Е + трактора, бульдозеры, экскаваторы</t>
    </r>
    <r>
      <rPr>
        <sz val="12"/>
        <color indexed="8"/>
        <rFont val="Times New Roman"/>
        <family val="1"/>
        <charset val="204"/>
      </rPr>
      <t xml:space="preserve"> (осмотр врачом-терапевтом, врачом-офтальмологом,врачом-неврологом, врачом-оториноларингологом, врачом-психиатром, врачом-психиатором-наркологом)</t>
    </r>
  </si>
  <si>
    <t>23.4.1</t>
  </si>
  <si>
    <t>23.4.2</t>
  </si>
  <si>
    <t>23.4.3</t>
  </si>
  <si>
    <t>23.4.4</t>
  </si>
  <si>
    <t>23.4.5</t>
  </si>
  <si>
    <t>23.4.6</t>
  </si>
  <si>
    <t>25. Медосвидетельствование на наличие медицинских противопоказаний к владению оружия, по приказу Минздрава России № 1104н от 26.11.2021г.</t>
  </si>
  <si>
    <t>8.37</t>
  </si>
  <si>
    <t xml:space="preserve">Определение наркотических средств и психотропных веществ, их
метаболитов в моче подтверждающим методом ГХ-МС (доставка 240+анализ 1500) </t>
  </si>
  <si>
    <t>29.Медицинское освидетельствования иностранных граждан для получения вида на жительство (ПАТЕНТ) , приказ Минздрава №1079н от 19.11.2021</t>
  </si>
  <si>
    <t xml:space="preserve">Тест на выявление содержания алкоголя в моче </t>
  </si>
  <si>
    <t>8.38</t>
  </si>
  <si>
    <t xml:space="preserve">Анализ кала на скрытую кровь </t>
  </si>
  <si>
    <t xml:space="preserve">Медицинское освидетельствование на наличие алкоголя, предрейсовое (послерейсовое), предсменное (послесменное) </t>
  </si>
  <si>
    <t xml:space="preserve">                                Главный врач ОГБУЗ "Районная больница г.Бодайбо"</t>
  </si>
  <si>
    <t xml:space="preserve">                                                                                                 УТВЕРЖДАЮ</t>
  </si>
  <si>
    <t xml:space="preserve">                                                                                                      Д.В.Кернер</t>
  </si>
  <si>
    <t>Выписка из тарифов на платные медицинские услуги, оказываемые ОГБУЗ "Районная больница г.Бодайбо" согласно Приказу №56 от 29.04.2021</t>
  </si>
  <si>
    <t>8.39</t>
  </si>
  <si>
    <t>Тест для выявления   наркотических веществ и их метаболитов в моче 10 видов (морфин, марихуана, амфетамин, бензодиазелин, барбитураты, кокаин, метамфетамин, метадон, фенциклидин, МДПВ)</t>
  </si>
  <si>
    <t>Тест для выявления  наркотических веществ и их метаболитов в моче 6 видов (морфин, марихуана, метамфетамин, кокаин и амфетамин, барбитураты)</t>
  </si>
  <si>
    <t>8.40</t>
  </si>
  <si>
    <t>Тест для выявления   наркотических веществ и их метаболитов в моче 11 видов (морфин, марихуана, амфетамин, бензодиазелин, барбитураты, кокаин, метамфетамин, метадон, фенциклидин, МДПВ, этилглюкуронид)</t>
  </si>
  <si>
    <t>39.4</t>
  </si>
  <si>
    <t>22.1. на наличие алкоголя</t>
  </si>
  <si>
    <t>Массаж при заболеваниях пищевода, желудка, 12-перстной кишки</t>
  </si>
  <si>
    <t>Тест на выявление наркотических веществ и их метаболитов в моче 11 видов (морфин, марихуана, амфетамин, бензодиазелин, барбитураты, кокаин, метамфетамин, метадон, фенциклидин, МДПВ, этилглюкуронид)</t>
  </si>
  <si>
    <t>42.Медицинское освидетельствования иностранных граждан для прохождения дактилоскопии (№274-ФЗ от 01.07.2021)</t>
  </si>
  <si>
    <t>42.1</t>
  </si>
  <si>
    <t>42.2</t>
  </si>
  <si>
    <t>42.3</t>
  </si>
  <si>
    <t>42.4</t>
  </si>
  <si>
    <t>42.5</t>
  </si>
  <si>
    <t>42.6</t>
  </si>
  <si>
    <t>42.7</t>
  </si>
  <si>
    <t>42.8</t>
  </si>
  <si>
    <t>42.9</t>
  </si>
  <si>
    <t>42.10</t>
  </si>
  <si>
    <t>42.11</t>
  </si>
  <si>
    <t>42.12</t>
  </si>
  <si>
    <t>Осмотр врачом-инфекционистом (терапевтом)</t>
  </si>
  <si>
    <t xml:space="preserve">Осмотр врачом-фтизиатром </t>
  </si>
  <si>
    <t xml:space="preserve">Оформление медицинской документации (заключения в соответвии с требованием №274-ФЗ от 01.07.2021) </t>
  </si>
  <si>
    <t xml:space="preserve">Выписка из тарифов на платные медицинские услуги, оказываемые ОГБУЗ "Районная больница г.Бодайбо" </t>
  </si>
  <si>
    <t xml:space="preserve">Оформление медицинской документации (Паспорт здоровья работника) при прохождении медицинских осмотров  по приказу Минздрава России от 28.01.2021 г. № 29н ) </t>
  </si>
  <si>
    <t>Получение справки о состоянии на диспансерном учете у врача -психиатра, врача-нарколога</t>
  </si>
  <si>
    <t>27.2.17</t>
  </si>
  <si>
    <t>27.1.12</t>
  </si>
  <si>
    <t xml:space="preserve">Справка в бассейн </t>
  </si>
  <si>
    <t>43.1.</t>
  </si>
  <si>
    <t>ребенку:</t>
  </si>
  <si>
    <t>Исследование кала на гельминты (я/глист)</t>
  </si>
  <si>
    <t>43.2.</t>
  </si>
  <si>
    <t>взрослому:</t>
  </si>
  <si>
    <t>143</t>
  </si>
  <si>
    <t>146</t>
  </si>
  <si>
    <t>309</t>
  </si>
  <si>
    <t>455</t>
  </si>
  <si>
    <t xml:space="preserve">43. Справка в бассейн </t>
  </si>
  <si>
    <t>42. Медицинское освидетельствования иностранных граждан для прохождения дактилоскопии (№274-ФЗ от 01.07.2021)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</si>
</sst>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 tint="0.49998474074526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Arial Cyr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32">
    <xf numFmtId="0" fontId="0" fillId="0" borderId="0" xfId="0"/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center" wrapText="1"/>
    </xf>
    <xf numFmtId="0" fontId="1" fillId="0" borderId="0" xfId="1" applyFill="1"/>
    <xf numFmtId="0" fontId="1" fillId="0" borderId="0" xfId="1"/>
    <xf numFmtId="0" fontId="6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center" vertical="center"/>
    </xf>
    <xf numFmtId="49" fontId="2" fillId="0" borderId="1" xfId="1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wrapText="1"/>
    </xf>
    <xf numFmtId="1" fontId="5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0" fontId="5" fillId="0" borderId="7" xfId="1" applyFont="1" applyFill="1" applyBorder="1" applyAlignment="1">
      <alignment wrapText="1"/>
    </xf>
    <xf numFmtId="0" fontId="2" fillId="0" borderId="1" xfId="1" applyFont="1" applyBorder="1"/>
    <xf numFmtId="0" fontId="4" fillId="3" borderId="0" xfId="1" applyFont="1" applyFill="1" applyBorder="1" applyAlignment="1">
      <alignment horizontal="center" vertical="center"/>
    </xf>
    <xf numFmtId="0" fontId="5" fillId="0" borderId="10" xfId="1" applyFont="1" applyBorder="1" applyAlignment="1">
      <alignment wrapText="1"/>
    </xf>
    <xf numFmtId="0" fontId="2" fillId="0" borderId="10" xfId="1" applyFont="1" applyBorder="1" applyAlignment="1">
      <alignment horizontal="center" wrapText="1"/>
    </xf>
    <xf numFmtId="0" fontId="2" fillId="0" borderId="10" xfId="1" applyFont="1" applyBorder="1" applyAlignment="1">
      <alignment horizontal="center"/>
    </xf>
    <xf numFmtId="0" fontId="8" fillId="0" borderId="6" xfId="1" applyFont="1" applyBorder="1" applyAlignment="1"/>
    <xf numFmtId="0" fontId="1" fillId="0" borderId="1" xfId="1" applyBorder="1" applyAlignment="1"/>
    <xf numFmtId="1" fontId="2" fillId="0" borderId="1" xfId="1" applyNumberFormat="1" applyFont="1" applyBorder="1" applyAlignment="1">
      <alignment horizontal="center"/>
    </xf>
    <xf numFmtId="0" fontId="4" fillId="3" borderId="6" xfId="1" applyFont="1" applyFill="1" applyBorder="1" applyAlignment="1">
      <alignment vertical="center" wrapText="1"/>
    </xf>
    <xf numFmtId="1" fontId="2" fillId="0" borderId="8" xfId="1" applyNumberFormat="1" applyFont="1" applyFill="1" applyBorder="1" applyAlignment="1">
      <alignment horizontal="center"/>
    </xf>
    <xf numFmtId="0" fontId="5" fillId="0" borderId="8" xfId="1" applyFont="1" applyFill="1" applyBorder="1" applyAlignment="1"/>
    <xf numFmtId="0" fontId="2" fillId="0" borderId="1" xfId="1" applyFont="1" applyFill="1" applyBorder="1" applyAlignment="1">
      <alignment horizontal="center"/>
    </xf>
    <xf numFmtId="1" fontId="1" fillId="0" borderId="0" xfId="1" applyNumberFormat="1"/>
    <xf numFmtId="0" fontId="10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wrapText="1"/>
    </xf>
    <xf numFmtId="0" fontId="5" fillId="0" borderId="3" xfId="1" applyFont="1" applyFill="1" applyBorder="1" applyAlignment="1">
      <alignment wrapText="1"/>
    </xf>
    <xf numFmtId="0" fontId="5" fillId="0" borderId="6" xfId="1" applyFont="1" applyFill="1" applyBorder="1" applyAlignment="1">
      <alignment horizontal="left" wrapText="1"/>
    </xf>
    <xf numFmtId="0" fontId="2" fillId="0" borderId="1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5" fillId="0" borderId="1" xfId="1" applyFont="1" applyBorder="1" applyAlignment="1">
      <alignment horizontal="justify" vertical="top" wrapText="1"/>
    </xf>
    <xf numFmtId="0" fontId="2" fillId="0" borderId="7" xfId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wrapText="1"/>
    </xf>
    <xf numFmtId="1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 wrapText="1"/>
    </xf>
    <xf numFmtId="0" fontId="11" fillId="0" borderId="6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wrapText="1"/>
    </xf>
    <xf numFmtId="1" fontId="14" fillId="0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justify" vertical="top" wrapText="1"/>
    </xf>
    <xf numFmtId="0" fontId="11" fillId="0" borderId="7" xfId="1" applyFont="1" applyFill="1" applyBorder="1" applyAlignment="1">
      <alignment wrapText="1"/>
    </xf>
    <xf numFmtId="1" fontId="11" fillId="0" borderId="1" xfId="1" applyNumberFormat="1" applyFont="1" applyFill="1" applyBorder="1" applyAlignment="1">
      <alignment horizontal="center"/>
    </xf>
    <xf numFmtId="1" fontId="11" fillId="0" borderId="1" xfId="1" applyNumberFormat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vertical="center" wrapText="1"/>
    </xf>
    <xf numFmtId="1" fontId="13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" fillId="0" borderId="0" xfId="1" applyBorder="1"/>
    <xf numFmtId="0" fontId="5" fillId="0" borderId="1" xfId="1" applyFont="1" applyFill="1" applyBorder="1" applyAlignment="1">
      <alignment horizontal="justify" vertical="top" wrapText="1"/>
    </xf>
    <xf numFmtId="49" fontId="4" fillId="0" borderId="2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17" fillId="0" borderId="0" xfId="1" applyFont="1" applyFill="1"/>
    <xf numFmtId="1" fontId="12" fillId="0" borderId="1" xfId="1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2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wrapText="1"/>
    </xf>
    <xf numFmtId="1" fontId="8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1" fillId="0" borderId="0" xfId="1" applyAlignment="1"/>
    <xf numFmtId="0" fontId="2" fillId="0" borderId="10" xfId="1" applyFont="1" applyFill="1" applyBorder="1" applyAlignment="1">
      <alignment horizontal="center" wrapText="1"/>
    </xf>
    <xf numFmtId="0" fontId="8" fillId="0" borderId="10" xfId="1" applyFont="1" applyFill="1" applyBorder="1" applyAlignment="1">
      <alignment wrapText="1"/>
    </xf>
    <xf numFmtId="0" fontId="5" fillId="0" borderId="10" xfId="1" applyFont="1" applyFill="1" applyBorder="1" applyAlignment="1">
      <alignment wrapText="1"/>
    </xf>
    <xf numFmtId="0" fontId="5" fillId="0" borderId="6" xfId="1" applyFont="1" applyFill="1" applyBorder="1" applyAlignment="1">
      <alignment vertical="center" wrapText="1"/>
    </xf>
    <xf numFmtId="0" fontId="0" fillId="0" borderId="0" xfId="0" applyAlignment="1"/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 vertical="center"/>
    </xf>
    <xf numFmtId="2" fontId="12" fillId="0" borderId="0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" fillId="4" borderId="0" xfId="1" applyFill="1"/>
    <xf numFmtId="1" fontId="5" fillId="4" borderId="1" xfId="1" applyNumberFormat="1" applyFont="1" applyFill="1" applyBorder="1" applyAlignment="1">
      <alignment horizontal="center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1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" fillId="5" borderId="0" xfId="1" applyFill="1"/>
    <xf numFmtId="0" fontId="5" fillId="0" borderId="0" xfId="1" applyFont="1" applyAlignment="1"/>
    <xf numFmtId="0" fontId="4" fillId="0" borderId="0" xfId="1" applyFont="1" applyFill="1" applyBorder="1" applyAlignment="1">
      <alignment vertical="center" wrapText="1"/>
    </xf>
    <xf numFmtId="0" fontId="5" fillId="0" borderId="0" xfId="1" applyFont="1" applyAlignment="1"/>
    <xf numFmtId="0" fontId="0" fillId="0" borderId="0" xfId="0" applyAlignment="1"/>
    <xf numFmtId="0" fontId="11" fillId="0" borderId="1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/>
    </xf>
    <xf numFmtId="1" fontId="5" fillId="0" borderId="1" xfId="1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wrapText="1"/>
    </xf>
    <xf numFmtId="0" fontId="12" fillId="0" borderId="0" xfId="1" applyFont="1" applyFill="1" applyBorder="1" applyAlignment="1">
      <alignment wrapText="1"/>
    </xf>
    <xf numFmtId="0" fontId="12" fillId="0" borderId="6" xfId="1" applyFont="1" applyFill="1" applyBorder="1" applyAlignment="1">
      <alignment horizontal="left" wrapText="1"/>
    </xf>
    <xf numFmtId="0" fontId="12" fillId="0" borderId="9" xfId="1" applyFont="1" applyFill="1" applyBorder="1" applyAlignment="1">
      <alignment horizontal="left" wrapText="1"/>
    </xf>
    <xf numFmtId="1" fontId="5" fillId="0" borderId="0" xfId="1" applyNumberFormat="1" applyFont="1" applyBorder="1" applyAlignment="1">
      <alignment horizontal="center"/>
    </xf>
    <xf numFmtId="0" fontId="5" fillId="0" borderId="8" xfId="1" applyFont="1" applyFill="1" applyBorder="1" applyAlignment="1">
      <alignment wrapText="1"/>
    </xf>
    <xf numFmtId="49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wrapText="1"/>
    </xf>
    <xf numFmtId="0" fontId="8" fillId="0" borderId="6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1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/>
    <xf numFmtId="0" fontId="5" fillId="0" borderId="1" xfId="1" applyFont="1" applyFill="1" applyBorder="1"/>
    <xf numFmtId="0" fontId="5" fillId="0" borderId="6" xfId="1" applyFont="1" applyFill="1" applyBorder="1"/>
    <xf numFmtId="0" fontId="5" fillId="0" borderId="6" xfId="1" applyFont="1" applyFill="1" applyBorder="1" applyAlignment="1">
      <alignment horizontal="left"/>
    </xf>
    <xf numFmtId="49" fontId="2" fillId="0" borderId="7" xfId="1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wrapText="1"/>
    </xf>
    <xf numFmtId="1" fontId="5" fillId="0" borderId="8" xfId="1" applyNumberFormat="1" applyFont="1" applyFill="1" applyBorder="1" applyAlignment="1">
      <alignment horizontal="left" wrapText="1"/>
    </xf>
    <xf numFmtId="0" fontId="8" fillId="0" borderId="6" xfId="1" applyFont="1" applyFill="1" applyBorder="1" applyAlignment="1"/>
    <xf numFmtId="0" fontId="1" fillId="0" borderId="1" xfId="1" applyFill="1" applyBorder="1" applyAlignment="1"/>
    <xf numFmtId="1" fontId="2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justify" vertical="center" wrapText="1"/>
    </xf>
    <xf numFmtId="0" fontId="8" fillId="0" borderId="1" xfId="1" applyFont="1" applyFill="1" applyBorder="1"/>
    <xf numFmtId="1" fontId="5" fillId="0" borderId="7" xfId="1" applyNumberFormat="1" applyFont="1" applyFill="1" applyBorder="1" applyAlignment="1">
      <alignment horizontal="left" wrapText="1"/>
    </xf>
    <xf numFmtId="49" fontId="2" fillId="0" borderId="1" xfId="1" applyNumberFormat="1" applyFont="1" applyFill="1" applyBorder="1"/>
    <xf numFmtId="0" fontId="7" fillId="0" borderId="1" xfId="1" applyFont="1" applyFill="1" applyBorder="1"/>
    <xf numFmtId="0" fontId="5" fillId="0" borderId="7" xfId="1" applyFont="1" applyFill="1" applyBorder="1"/>
    <xf numFmtId="17" fontId="2" fillId="0" borderId="7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49" fontId="18" fillId="0" borderId="1" xfId="1" applyNumberFormat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3" fillId="0" borderId="6" xfId="0" applyFont="1" applyFill="1" applyBorder="1" applyAlignment="1">
      <alignment vertical="center" wrapText="1"/>
    </xf>
    <xf numFmtId="0" fontId="2" fillId="0" borderId="2" xfId="1" applyFont="1" applyFill="1" applyBorder="1"/>
    <xf numFmtId="0" fontId="6" fillId="0" borderId="2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/>
    </xf>
    <xf numFmtId="0" fontId="13" fillId="0" borderId="0" xfId="0" applyFont="1" applyFill="1"/>
    <xf numFmtId="0" fontId="1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1" fontId="5" fillId="0" borderId="2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left" vertical="distributed" wrapText="1"/>
    </xf>
    <xf numFmtId="0" fontId="5" fillId="0" borderId="1" xfId="1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5" fillId="0" borderId="9" xfId="1" applyFont="1" applyFill="1" applyBorder="1" applyAlignment="1">
      <alignment horizontal="left" wrapText="1"/>
    </xf>
    <xf numFmtId="0" fontId="6" fillId="0" borderId="9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/>
    <xf numFmtId="0" fontId="6" fillId="2" borderId="0" xfId="1" applyFont="1" applyFill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2" xfId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5" fillId="0" borderId="3" xfId="1" applyFont="1" applyBorder="1" applyAlignment="1"/>
    <xf numFmtId="0" fontId="5" fillId="0" borderId="4" xfId="1" applyFont="1" applyBorder="1" applyAlignment="1"/>
    <xf numFmtId="0" fontId="5" fillId="0" borderId="0" xfId="1" applyFont="1" applyAlignment="1"/>
    <xf numFmtId="0" fontId="0" fillId="0" borderId="0" xfId="0" applyAlignment="1"/>
    <xf numFmtId="0" fontId="4" fillId="0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1" fillId="0" borderId="11" xfId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1" applyFont="1" applyFill="1" applyAlignment="1"/>
    <xf numFmtId="0" fontId="0" fillId="0" borderId="0" xfId="0" applyFill="1" applyAlignment="1"/>
    <xf numFmtId="0" fontId="5" fillId="0" borderId="3" xfId="1" applyFont="1" applyFill="1" applyBorder="1" applyAlignment="1"/>
    <xf numFmtId="0" fontId="5" fillId="0" borderId="4" xfId="1" applyFont="1" applyFill="1" applyBorder="1" applyAlignment="1"/>
    <xf numFmtId="0" fontId="6" fillId="0" borderId="0" xfId="1" applyFont="1" applyFill="1" applyAlignment="1">
      <alignment horizontal="center"/>
    </xf>
    <xf numFmtId="0" fontId="7" fillId="0" borderId="0" xfId="1" applyFont="1" applyFill="1" applyAlignment="1"/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wrapText="1"/>
    </xf>
    <xf numFmtId="0" fontId="5" fillId="0" borderId="2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5" fillId="0" borderId="0" xfId="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0"/>
  <sheetViews>
    <sheetView tabSelected="1" topLeftCell="A783" zoomScaleNormal="100" workbookViewId="0">
      <selection activeCell="E806" sqref="E806"/>
    </sheetView>
  </sheetViews>
  <sheetFormatPr defaultColWidth="9.140625" defaultRowHeight="15.75" x14ac:dyDescent="0.25"/>
  <cols>
    <col min="1" max="1" width="11.28515625" style="1" customWidth="1"/>
    <col min="2" max="2" width="1.42578125" style="2" hidden="1" customWidth="1"/>
    <col min="3" max="3" width="15.140625" style="69" hidden="1" customWidth="1"/>
    <col min="4" max="4" width="71.42578125" style="70" customWidth="1"/>
    <col min="5" max="5" width="18" style="71" customWidth="1"/>
    <col min="6" max="7" width="9.140625" style="7"/>
    <col min="8" max="8" width="4.5703125" style="7" customWidth="1"/>
    <col min="9" max="256" width="9.140625" style="7"/>
    <col min="257" max="257" width="11.28515625" style="7" customWidth="1"/>
    <col min="258" max="259" width="9.140625" style="7"/>
    <col min="260" max="260" width="65.140625" style="7" customWidth="1"/>
    <col min="261" max="261" width="18" style="7" customWidth="1"/>
    <col min="262" max="512" width="9.140625" style="7"/>
    <col min="513" max="513" width="11.28515625" style="7" customWidth="1"/>
    <col min="514" max="515" width="9.140625" style="7"/>
    <col min="516" max="516" width="65.140625" style="7" customWidth="1"/>
    <col min="517" max="517" width="18" style="7" customWidth="1"/>
    <col min="518" max="768" width="9.140625" style="7"/>
    <col min="769" max="769" width="11.28515625" style="7" customWidth="1"/>
    <col min="770" max="771" width="9.140625" style="7"/>
    <col min="772" max="772" width="65.140625" style="7" customWidth="1"/>
    <col min="773" max="773" width="18" style="7" customWidth="1"/>
    <col min="774" max="1024" width="9.140625" style="7"/>
    <col min="1025" max="1025" width="11.28515625" style="7" customWidth="1"/>
    <col min="1026" max="1027" width="9.140625" style="7"/>
    <col min="1028" max="1028" width="65.140625" style="7" customWidth="1"/>
    <col min="1029" max="1029" width="18" style="7" customWidth="1"/>
    <col min="1030" max="1280" width="9.140625" style="7"/>
    <col min="1281" max="1281" width="11.28515625" style="7" customWidth="1"/>
    <col min="1282" max="1283" width="9.140625" style="7"/>
    <col min="1284" max="1284" width="65.140625" style="7" customWidth="1"/>
    <col min="1285" max="1285" width="18" style="7" customWidth="1"/>
    <col min="1286" max="1536" width="9.140625" style="7"/>
    <col min="1537" max="1537" width="11.28515625" style="7" customWidth="1"/>
    <col min="1538" max="1539" width="9.140625" style="7"/>
    <col min="1540" max="1540" width="65.140625" style="7" customWidth="1"/>
    <col min="1541" max="1541" width="18" style="7" customWidth="1"/>
    <col min="1542" max="1792" width="9.140625" style="7"/>
    <col min="1793" max="1793" width="11.28515625" style="7" customWidth="1"/>
    <col min="1794" max="1795" width="9.140625" style="7"/>
    <col min="1796" max="1796" width="65.140625" style="7" customWidth="1"/>
    <col min="1797" max="1797" width="18" style="7" customWidth="1"/>
    <col min="1798" max="2048" width="9.140625" style="7"/>
    <col min="2049" max="2049" width="11.28515625" style="7" customWidth="1"/>
    <col min="2050" max="2051" width="9.140625" style="7"/>
    <col min="2052" max="2052" width="65.140625" style="7" customWidth="1"/>
    <col min="2053" max="2053" width="18" style="7" customWidth="1"/>
    <col min="2054" max="2304" width="9.140625" style="7"/>
    <col min="2305" max="2305" width="11.28515625" style="7" customWidth="1"/>
    <col min="2306" max="2307" width="9.140625" style="7"/>
    <col min="2308" max="2308" width="65.140625" style="7" customWidth="1"/>
    <col min="2309" max="2309" width="18" style="7" customWidth="1"/>
    <col min="2310" max="2560" width="9.140625" style="7"/>
    <col min="2561" max="2561" width="11.28515625" style="7" customWidth="1"/>
    <col min="2562" max="2563" width="9.140625" style="7"/>
    <col min="2564" max="2564" width="65.140625" style="7" customWidth="1"/>
    <col min="2565" max="2565" width="18" style="7" customWidth="1"/>
    <col min="2566" max="2816" width="9.140625" style="7"/>
    <col min="2817" max="2817" width="11.28515625" style="7" customWidth="1"/>
    <col min="2818" max="2819" width="9.140625" style="7"/>
    <col min="2820" max="2820" width="65.140625" style="7" customWidth="1"/>
    <col min="2821" max="2821" width="18" style="7" customWidth="1"/>
    <col min="2822" max="3072" width="9.140625" style="7"/>
    <col min="3073" max="3073" width="11.28515625" style="7" customWidth="1"/>
    <col min="3074" max="3075" width="9.140625" style="7"/>
    <col min="3076" max="3076" width="65.140625" style="7" customWidth="1"/>
    <col min="3077" max="3077" width="18" style="7" customWidth="1"/>
    <col min="3078" max="3328" width="9.140625" style="7"/>
    <col min="3329" max="3329" width="11.28515625" style="7" customWidth="1"/>
    <col min="3330" max="3331" width="9.140625" style="7"/>
    <col min="3332" max="3332" width="65.140625" style="7" customWidth="1"/>
    <col min="3333" max="3333" width="18" style="7" customWidth="1"/>
    <col min="3334" max="3584" width="9.140625" style="7"/>
    <col min="3585" max="3585" width="11.28515625" style="7" customWidth="1"/>
    <col min="3586" max="3587" width="9.140625" style="7"/>
    <col min="3588" max="3588" width="65.140625" style="7" customWidth="1"/>
    <col min="3589" max="3589" width="18" style="7" customWidth="1"/>
    <col min="3590" max="3840" width="9.140625" style="7"/>
    <col min="3841" max="3841" width="11.28515625" style="7" customWidth="1"/>
    <col min="3842" max="3843" width="9.140625" style="7"/>
    <col min="3844" max="3844" width="65.140625" style="7" customWidth="1"/>
    <col min="3845" max="3845" width="18" style="7" customWidth="1"/>
    <col min="3846" max="4096" width="9.140625" style="7"/>
    <col min="4097" max="4097" width="11.28515625" style="7" customWidth="1"/>
    <col min="4098" max="4099" width="9.140625" style="7"/>
    <col min="4100" max="4100" width="65.140625" style="7" customWidth="1"/>
    <col min="4101" max="4101" width="18" style="7" customWidth="1"/>
    <col min="4102" max="4352" width="9.140625" style="7"/>
    <col min="4353" max="4353" width="11.28515625" style="7" customWidth="1"/>
    <col min="4354" max="4355" width="9.140625" style="7"/>
    <col min="4356" max="4356" width="65.140625" style="7" customWidth="1"/>
    <col min="4357" max="4357" width="18" style="7" customWidth="1"/>
    <col min="4358" max="4608" width="9.140625" style="7"/>
    <col min="4609" max="4609" width="11.28515625" style="7" customWidth="1"/>
    <col min="4610" max="4611" width="9.140625" style="7"/>
    <col min="4612" max="4612" width="65.140625" style="7" customWidth="1"/>
    <col min="4613" max="4613" width="18" style="7" customWidth="1"/>
    <col min="4614" max="4864" width="9.140625" style="7"/>
    <col min="4865" max="4865" width="11.28515625" style="7" customWidth="1"/>
    <col min="4866" max="4867" width="9.140625" style="7"/>
    <col min="4868" max="4868" width="65.140625" style="7" customWidth="1"/>
    <col min="4869" max="4869" width="18" style="7" customWidth="1"/>
    <col min="4870" max="5120" width="9.140625" style="7"/>
    <col min="5121" max="5121" width="11.28515625" style="7" customWidth="1"/>
    <col min="5122" max="5123" width="9.140625" style="7"/>
    <col min="5124" max="5124" width="65.140625" style="7" customWidth="1"/>
    <col min="5125" max="5125" width="18" style="7" customWidth="1"/>
    <col min="5126" max="5376" width="9.140625" style="7"/>
    <col min="5377" max="5377" width="11.28515625" style="7" customWidth="1"/>
    <col min="5378" max="5379" width="9.140625" style="7"/>
    <col min="5380" max="5380" width="65.140625" style="7" customWidth="1"/>
    <col min="5381" max="5381" width="18" style="7" customWidth="1"/>
    <col min="5382" max="5632" width="9.140625" style="7"/>
    <col min="5633" max="5633" width="11.28515625" style="7" customWidth="1"/>
    <col min="5634" max="5635" width="9.140625" style="7"/>
    <col min="5636" max="5636" width="65.140625" style="7" customWidth="1"/>
    <col min="5637" max="5637" width="18" style="7" customWidth="1"/>
    <col min="5638" max="5888" width="9.140625" style="7"/>
    <col min="5889" max="5889" width="11.28515625" style="7" customWidth="1"/>
    <col min="5890" max="5891" width="9.140625" style="7"/>
    <col min="5892" max="5892" width="65.140625" style="7" customWidth="1"/>
    <col min="5893" max="5893" width="18" style="7" customWidth="1"/>
    <col min="5894" max="6144" width="9.140625" style="7"/>
    <col min="6145" max="6145" width="11.28515625" style="7" customWidth="1"/>
    <col min="6146" max="6147" width="9.140625" style="7"/>
    <col min="6148" max="6148" width="65.140625" style="7" customWidth="1"/>
    <col min="6149" max="6149" width="18" style="7" customWidth="1"/>
    <col min="6150" max="6400" width="9.140625" style="7"/>
    <col min="6401" max="6401" width="11.28515625" style="7" customWidth="1"/>
    <col min="6402" max="6403" width="9.140625" style="7"/>
    <col min="6404" max="6404" width="65.140625" style="7" customWidth="1"/>
    <col min="6405" max="6405" width="18" style="7" customWidth="1"/>
    <col min="6406" max="6656" width="9.140625" style="7"/>
    <col min="6657" max="6657" width="11.28515625" style="7" customWidth="1"/>
    <col min="6658" max="6659" width="9.140625" style="7"/>
    <col min="6660" max="6660" width="65.140625" style="7" customWidth="1"/>
    <col min="6661" max="6661" width="18" style="7" customWidth="1"/>
    <col min="6662" max="6912" width="9.140625" style="7"/>
    <col min="6913" max="6913" width="11.28515625" style="7" customWidth="1"/>
    <col min="6914" max="6915" width="9.140625" style="7"/>
    <col min="6916" max="6916" width="65.140625" style="7" customWidth="1"/>
    <col min="6917" max="6917" width="18" style="7" customWidth="1"/>
    <col min="6918" max="7168" width="9.140625" style="7"/>
    <col min="7169" max="7169" width="11.28515625" style="7" customWidth="1"/>
    <col min="7170" max="7171" width="9.140625" style="7"/>
    <col min="7172" max="7172" width="65.140625" style="7" customWidth="1"/>
    <col min="7173" max="7173" width="18" style="7" customWidth="1"/>
    <col min="7174" max="7424" width="9.140625" style="7"/>
    <col min="7425" max="7425" width="11.28515625" style="7" customWidth="1"/>
    <col min="7426" max="7427" width="9.140625" style="7"/>
    <col min="7428" max="7428" width="65.140625" style="7" customWidth="1"/>
    <col min="7429" max="7429" width="18" style="7" customWidth="1"/>
    <col min="7430" max="7680" width="9.140625" style="7"/>
    <col min="7681" max="7681" width="11.28515625" style="7" customWidth="1"/>
    <col min="7682" max="7683" width="9.140625" style="7"/>
    <col min="7684" max="7684" width="65.140625" style="7" customWidth="1"/>
    <col min="7685" max="7685" width="18" style="7" customWidth="1"/>
    <col min="7686" max="7936" width="9.140625" style="7"/>
    <col min="7937" max="7937" width="11.28515625" style="7" customWidth="1"/>
    <col min="7938" max="7939" width="9.140625" style="7"/>
    <col min="7940" max="7940" width="65.140625" style="7" customWidth="1"/>
    <col min="7941" max="7941" width="18" style="7" customWidth="1"/>
    <col min="7942" max="8192" width="9.140625" style="7"/>
    <col min="8193" max="8193" width="11.28515625" style="7" customWidth="1"/>
    <col min="8194" max="8195" width="9.140625" style="7"/>
    <col min="8196" max="8196" width="65.140625" style="7" customWidth="1"/>
    <col min="8197" max="8197" width="18" style="7" customWidth="1"/>
    <col min="8198" max="8448" width="9.140625" style="7"/>
    <col min="8449" max="8449" width="11.28515625" style="7" customWidth="1"/>
    <col min="8450" max="8451" width="9.140625" style="7"/>
    <col min="8452" max="8452" width="65.140625" style="7" customWidth="1"/>
    <col min="8453" max="8453" width="18" style="7" customWidth="1"/>
    <col min="8454" max="8704" width="9.140625" style="7"/>
    <col min="8705" max="8705" width="11.28515625" style="7" customWidth="1"/>
    <col min="8706" max="8707" width="9.140625" style="7"/>
    <col min="8708" max="8708" width="65.140625" style="7" customWidth="1"/>
    <col min="8709" max="8709" width="18" style="7" customWidth="1"/>
    <col min="8710" max="8960" width="9.140625" style="7"/>
    <col min="8961" max="8961" width="11.28515625" style="7" customWidth="1"/>
    <col min="8962" max="8963" width="9.140625" style="7"/>
    <col min="8964" max="8964" width="65.140625" style="7" customWidth="1"/>
    <col min="8965" max="8965" width="18" style="7" customWidth="1"/>
    <col min="8966" max="9216" width="9.140625" style="7"/>
    <col min="9217" max="9217" width="11.28515625" style="7" customWidth="1"/>
    <col min="9218" max="9219" width="9.140625" style="7"/>
    <col min="9220" max="9220" width="65.140625" style="7" customWidth="1"/>
    <col min="9221" max="9221" width="18" style="7" customWidth="1"/>
    <col min="9222" max="9472" width="9.140625" style="7"/>
    <col min="9473" max="9473" width="11.28515625" style="7" customWidth="1"/>
    <col min="9474" max="9475" width="9.140625" style="7"/>
    <col min="9476" max="9476" width="65.140625" style="7" customWidth="1"/>
    <col min="9477" max="9477" width="18" style="7" customWidth="1"/>
    <col min="9478" max="9728" width="9.140625" style="7"/>
    <col min="9729" max="9729" width="11.28515625" style="7" customWidth="1"/>
    <col min="9730" max="9731" width="9.140625" style="7"/>
    <col min="9732" max="9732" width="65.140625" style="7" customWidth="1"/>
    <col min="9733" max="9733" width="18" style="7" customWidth="1"/>
    <col min="9734" max="9984" width="9.140625" style="7"/>
    <col min="9985" max="9985" width="11.28515625" style="7" customWidth="1"/>
    <col min="9986" max="9987" width="9.140625" style="7"/>
    <col min="9988" max="9988" width="65.140625" style="7" customWidth="1"/>
    <col min="9989" max="9989" width="18" style="7" customWidth="1"/>
    <col min="9990" max="10240" width="9.140625" style="7"/>
    <col min="10241" max="10241" width="11.28515625" style="7" customWidth="1"/>
    <col min="10242" max="10243" width="9.140625" style="7"/>
    <col min="10244" max="10244" width="65.140625" style="7" customWidth="1"/>
    <col min="10245" max="10245" width="18" style="7" customWidth="1"/>
    <col min="10246" max="10496" width="9.140625" style="7"/>
    <col min="10497" max="10497" width="11.28515625" style="7" customWidth="1"/>
    <col min="10498" max="10499" width="9.140625" style="7"/>
    <col min="10500" max="10500" width="65.140625" style="7" customWidth="1"/>
    <col min="10501" max="10501" width="18" style="7" customWidth="1"/>
    <col min="10502" max="10752" width="9.140625" style="7"/>
    <col min="10753" max="10753" width="11.28515625" style="7" customWidth="1"/>
    <col min="10754" max="10755" width="9.140625" style="7"/>
    <col min="10756" max="10756" width="65.140625" style="7" customWidth="1"/>
    <col min="10757" max="10757" width="18" style="7" customWidth="1"/>
    <col min="10758" max="11008" width="9.140625" style="7"/>
    <col min="11009" max="11009" width="11.28515625" style="7" customWidth="1"/>
    <col min="11010" max="11011" width="9.140625" style="7"/>
    <col min="11012" max="11012" width="65.140625" style="7" customWidth="1"/>
    <col min="11013" max="11013" width="18" style="7" customWidth="1"/>
    <col min="11014" max="11264" width="9.140625" style="7"/>
    <col min="11265" max="11265" width="11.28515625" style="7" customWidth="1"/>
    <col min="11266" max="11267" width="9.140625" style="7"/>
    <col min="11268" max="11268" width="65.140625" style="7" customWidth="1"/>
    <col min="11269" max="11269" width="18" style="7" customWidth="1"/>
    <col min="11270" max="11520" width="9.140625" style="7"/>
    <col min="11521" max="11521" width="11.28515625" style="7" customWidth="1"/>
    <col min="11522" max="11523" width="9.140625" style="7"/>
    <col min="11524" max="11524" width="65.140625" style="7" customWidth="1"/>
    <col min="11525" max="11525" width="18" style="7" customWidth="1"/>
    <col min="11526" max="11776" width="9.140625" style="7"/>
    <col min="11777" max="11777" width="11.28515625" style="7" customWidth="1"/>
    <col min="11778" max="11779" width="9.140625" style="7"/>
    <col min="11780" max="11780" width="65.140625" style="7" customWidth="1"/>
    <col min="11781" max="11781" width="18" style="7" customWidth="1"/>
    <col min="11782" max="12032" width="9.140625" style="7"/>
    <col min="12033" max="12033" width="11.28515625" style="7" customWidth="1"/>
    <col min="12034" max="12035" width="9.140625" style="7"/>
    <col min="12036" max="12036" width="65.140625" style="7" customWidth="1"/>
    <col min="12037" max="12037" width="18" style="7" customWidth="1"/>
    <col min="12038" max="12288" width="9.140625" style="7"/>
    <col min="12289" max="12289" width="11.28515625" style="7" customWidth="1"/>
    <col min="12290" max="12291" width="9.140625" style="7"/>
    <col min="12292" max="12292" width="65.140625" style="7" customWidth="1"/>
    <col min="12293" max="12293" width="18" style="7" customWidth="1"/>
    <col min="12294" max="12544" width="9.140625" style="7"/>
    <col min="12545" max="12545" width="11.28515625" style="7" customWidth="1"/>
    <col min="12546" max="12547" width="9.140625" style="7"/>
    <col min="12548" max="12548" width="65.140625" style="7" customWidth="1"/>
    <col min="12549" max="12549" width="18" style="7" customWidth="1"/>
    <col min="12550" max="12800" width="9.140625" style="7"/>
    <col min="12801" max="12801" width="11.28515625" style="7" customWidth="1"/>
    <col min="12802" max="12803" width="9.140625" style="7"/>
    <col min="12804" max="12804" width="65.140625" style="7" customWidth="1"/>
    <col min="12805" max="12805" width="18" style="7" customWidth="1"/>
    <col min="12806" max="13056" width="9.140625" style="7"/>
    <col min="13057" max="13057" width="11.28515625" style="7" customWidth="1"/>
    <col min="13058" max="13059" width="9.140625" style="7"/>
    <col min="13060" max="13060" width="65.140625" style="7" customWidth="1"/>
    <col min="13061" max="13061" width="18" style="7" customWidth="1"/>
    <col min="13062" max="13312" width="9.140625" style="7"/>
    <col min="13313" max="13313" width="11.28515625" style="7" customWidth="1"/>
    <col min="13314" max="13315" width="9.140625" style="7"/>
    <col min="13316" max="13316" width="65.140625" style="7" customWidth="1"/>
    <col min="13317" max="13317" width="18" style="7" customWidth="1"/>
    <col min="13318" max="13568" width="9.140625" style="7"/>
    <col min="13569" max="13569" width="11.28515625" style="7" customWidth="1"/>
    <col min="13570" max="13571" width="9.140625" style="7"/>
    <col min="13572" max="13572" width="65.140625" style="7" customWidth="1"/>
    <col min="13573" max="13573" width="18" style="7" customWidth="1"/>
    <col min="13574" max="13824" width="9.140625" style="7"/>
    <col min="13825" max="13825" width="11.28515625" style="7" customWidth="1"/>
    <col min="13826" max="13827" width="9.140625" style="7"/>
    <col min="13828" max="13828" width="65.140625" style="7" customWidth="1"/>
    <col min="13829" max="13829" width="18" style="7" customWidth="1"/>
    <col min="13830" max="14080" width="9.140625" style="7"/>
    <col min="14081" max="14081" width="11.28515625" style="7" customWidth="1"/>
    <col min="14082" max="14083" width="9.140625" style="7"/>
    <col min="14084" max="14084" width="65.140625" style="7" customWidth="1"/>
    <col min="14085" max="14085" width="18" style="7" customWidth="1"/>
    <col min="14086" max="14336" width="9.140625" style="7"/>
    <col min="14337" max="14337" width="11.28515625" style="7" customWidth="1"/>
    <col min="14338" max="14339" width="9.140625" style="7"/>
    <col min="14340" max="14340" width="65.140625" style="7" customWidth="1"/>
    <col min="14341" max="14341" width="18" style="7" customWidth="1"/>
    <col min="14342" max="14592" width="9.140625" style="7"/>
    <col min="14593" max="14593" width="11.28515625" style="7" customWidth="1"/>
    <col min="14594" max="14595" width="9.140625" style="7"/>
    <col min="14596" max="14596" width="65.140625" style="7" customWidth="1"/>
    <col min="14597" max="14597" width="18" style="7" customWidth="1"/>
    <col min="14598" max="14848" width="9.140625" style="7"/>
    <col min="14849" max="14849" width="11.28515625" style="7" customWidth="1"/>
    <col min="14850" max="14851" width="9.140625" style="7"/>
    <col min="14852" max="14852" width="65.140625" style="7" customWidth="1"/>
    <col min="14853" max="14853" width="18" style="7" customWidth="1"/>
    <col min="14854" max="15104" width="9.140625" style="7"/>
    <col min="15105" max="15105" width="11.28515625" style="7" customWidth="1"/>
    <col min="15106" max="15107" width="9.140625" style="7"/>
    <col min="15108" max="15108" width="65.140625" style="7" customWidth="1"/>
    <col min="15109" max="15109" width="18" style="7" customWidth="1"/>
    <col min="15110" max="15360" width="9.140625" style="7"/>
    <col min="15361" max="15361" width="11.28515625" style="7" customWidth="1"/>
    <col min="15362" max="15363" width="9.140625" style="7"/>
    <col min="15364" max="15364" width="65.140625" style="7" customWidth="1"/>
    <col min="15365" max="15365" width="18" style="7" customWidth="1"/>
    <col min="15366" max="15616" width="9.140625" style="7"/>
    <col min="15617" max="15617" width="11.28515625" style="7" customWidth="1"/>
    <col min="15618" max="15619" width="9.140625" style="7"/>
    <col min="15620" max="15620" width="65.140625" style="7" customWidth="1"/>
    <col min="15621" max="15621" width="18" style="7" customWidth="1"/>
    <col min="15622" max="15872" width="9.140625" style="7"/>
    <col min="15873" max="15873" width="11.28515625" style="7" customWidth="1"/>
    <col min="15874" max="15875" width="9.140625" style="7"/>
    <col min="15876" max="15876" width="65.140625" style="7" customWidth="1"/>
    <col min="15877" max="15877" width="18" style="7" customWidth="1"/>
    <col min="15878" max="16128" width="9.140625" style="7"/>
    <col min="16129" max="16129" width="11.28515625" style="7" customWidth="1"/>
    <col min="16130" max="16131" width="9.140625" style="7"/>
    <col min="16132" max="16132" width="65.140625" style="7" customWidth="1"/>
    <col min="16133" max="16133" width="18" style="7" customWidth="1"/>
    <col min="16134" max="16384" width="9.140625" style="7"/>
  </cols>
  <sheetData>
    <row r="1" spans="1:6" x14ac:dyDescent="0.25">
      <c r="A1" s="119"/>
      <c r="B1" s="120"/>
      <c r="C1" s="121"/>
      <c r="D1" s="122"/>
      <c r="E1" s="123"/>
    </row>
    <row r="2" spans="1:6" x14ac:dyDescent="0.25">
      <c r="A2" s="119"/>
      <c r="B2" s="120"/>
      <c r="C2" s="121"/>
      <c r="D2" s="122"/>
      <c r="E2" s="123" t="s">
        <v>1175</v>
      </c>
    </row>
    <row r="3" spans="1:6" x14ac:dyDescent="0.25">
      <c r="A3" s="119"/>
      <c r="B3" s="120"/>
      <c r="C3" s="121"/>
      <c r="D3" s="216" t="s">
        <v>1178</v>
      </c>
      <c r="E3" s="217"/>
    </row>
    <row r="4" spans="1:6" x14ac:dyDescent="0.25">
      <c r="A4" s="119"/>
      <c r="B4" s="120"/>
      <c r="C4" s="121"/>
      <c r="D4" s="122"/>
      <c r="E4" s="123" t="s">
        <v>1176</v>
      </c>
    </row>
    <row r="5" spans="1:6" x14ac:dyDescent="0.25">
      <c r="A5" s="119"/>
      <c r="B5" s="120"/>
      <c r="C5" s="121"/>
      <c r="D5" s="122"/>
      <c r="E5" s="123" t="s">
        <v>1177</v>
      </c>
    </row>
    <row r="6" spans="1:6" x14ac:dyDescent="0.25">
      <c r="A6" s="119"/>
      <c r="B6" s="120"/>
      <c r="C6" s="121"/>
      <c r="D6" s="122"/>
      <c r="E6" s="123"/>
    </row>
    <row r="7" spans="1:6" x14ac:dyDescent="0.25">
      <c r="A7" s="119"/>
      <c r="B7" s="120"/>
      <c r="C7" s="124"/>
      <c r="D7" s="125" t="s">
        <v>0</v>
      </c>
      <c r="E7" s="126"/>
      <c r="F7" s="6"/>
    </row>
    <row r="8" spans="1:6" ht="16.5" customHeight="1" x14ac:dyDescent="0.2">
      <c r="A8" s="211" t="s">
        <v>1260</v>
      </c>
      <c r="B8" s="211"/>
      <c r="C8" s="211"/>
      <c r="D8" s="211"/>
      <c r="E8" s="211"/>
      <c r="F8" s="6"/>
    </row>
    <row r="9" spans="1:6" x14ac:dyDescent="0.25">
      <c r="A9" s="119"/>
      <c r="B9" s="120"/>
      <c r="C9" s="124"/>
      <c r="D9" s="127"/>
      <c r="E9" s="128"/>
      <c r="F9" s="6"/>
    </row>
    <row r="10" spans="1:6" x14ac:dyDescent="0.25">
      <c r="A10" s="220" t="s">
        <v>1</v>
      </c>
      <c r="B10" s="221"/>
      <c r="C10" s="221"/>
      <c r="D10" s="221"/>
      <c r="E10" s="221"/>
      <c r="F10" s="6"/>
    </row>
    <row r="11" spans="1:6" x14ac:dyDescent="0.2">
      <c r="A11" s="222" t="s">
        <v>2</v>
      </c>
      <c r="B11" s="221"/>
      <c r="C11" s="221"/>
      <c r="D11" s="221"/>
      <c r="E11" s="221"/>
      <c r="F11" s="6"/>
    </row>
    <row r="12" spans="1:6" ht="27.75" customHeight="1" x14ac:dyDescent="0.25">
      <c r="A12" s="223" t="s">
        <v>3</v>
      </c>
      <c r="B12" s="224"/>
      <c r="C12" s="224"/>
      <c r="D12" s="224"/>
      <c r="E12" s="224"/>
      <c r="F12" s="6"/>
    </row>
    <row r="13" spans="1:6" x14ac:dyDescent="0.25">
      <c r="A13" s="119"/>
      <c r="B13" s="120"/>
      <c r="C13" s="124"/>
      <c r="D13" s="129"/>
      <c r="E13" s="130"/>
      <c r="F13" s="6"/>
    </row>
    <row r="14" spans="1:6" ht="35.25" customHeight="1" x14ac:dyDescent="0.25">
      <c r="A14" s="43" t="s">
        <v>4</v>
      </c>
      <c r="B14" s="225" t="s">
        <v>5</v>
      </c>
      <c r="C14" s="226"/>
      <c r="D14" s="131" t="s">
        <v>6</v>
      </c>
      <c r="E14" s="131" t="s">
        <v>7</v>
      </c>
      <c r="F14" s="6"/>
    </row>
    <row r="15" spans="1:6" x14ac:dyDescent="0.25">
      <c r="A15" s="43"/>
      <c r="B15" s="218">
        <v>1</v>
      </c>
      <c r="C15" s="219"/>
      <c r="D15" s="131">
        <v>2</v>
      </c>
      <c r="E15" s="131">
        <v>3</v>
      </c>
      <c r="F15" s="6"/>
    </row>
    <row r="16" spans="1:6" x14ac:dyDescent="0.25">
      <c r="A16" s="43"/>
      <c r="B16" s="132" t="s">
        <v>8</v>
      </c>
      <c r="C16" s="133"/>
      <c r="D16" s="134" t="s">
        <v>8</v>
      </c>
      <c r="E16" s="135"/>
      <c r="F16" s="6"/>
    </row>
    <row r="17" spans="1:11" x14ac:dyDescent="0.25">
      <c r="A17" s="43" t="s">
        <v>9</v>
      </c>
      <c r="B17" s="136" t="s">
        <v>10</v>
      </c>
      <c r="C17" s="29" t="s">
        <v>11</v>
      </c>
      <c r="D17" s="13" t="s">
        <v>12</v>
      </c>
      <c r="E17" s="46">
        <v>414</v>
      </c>
      <c r="F17" s="6">
        <f>(E17+E19+E23+E25+E27+E31+E33+E35+E37+E43+E45+E49)/12</f>
        <v>360.75</v>
      </c>
      <c r="G17" s="7">
        <f>E17*1.25</f>
        <v>517.5</v>
      </c>
      <c r="I17" s="70">
        <v>414</v>
      </c>
      <c r="J17" s="7">
        <f>(I17+I19+I23+I25+I27+I31+I33+I35+I37+I43+I45+I49)/12</f>
        <v>360.75</v>
      </c>
      <c r="K17" s="14">
        <v>331</v>
      </c>
    </row>
    <row r="18" spans="1:11" x14ac:dyDescent="0.25">
      <c r="A18" s="43" t="s">
        <v>13</v>
      </c>
      <c r="B18" s="136" t="s">
        <v>10</v>
      </c>
      <c r="C18" s="29" t="s">
        <v>14</v>
      </c>
      <c r="D18" s="13" t="s">
        <v>15</v>
      </c>
      <c r="E18" s="46">
        <v>380</v>
      </c>
      <c r="F18" s="6"/>
      <c r="G18" s="7">
        <f t="shared" ref="G18:G81" si="0">E18*1.25</f>
        <v>475</v>
      </c>
      <c r="I18" s="70">
        <v>380</v>
      </c>
      <c r="K18" s="14">
        <v>304</v>
      </c>
    </row>
    <row r="19" spans="1:11" x14ac:dyDescent="0.25">
      <c r="A19" s="43" t="s">
        <v>16</v>
      </c>
      <c r="B19" s="136" t="s">
        <v>10</v>
      </c>
      <c r="C19" s="29" t="s">
        <v>17</v>
      </c>
      <c r="D19" s="13" t="s">
        <v>18</v>
      </c>
      <c r="E19" s="46">
        <v>163</v>
      </c>
      <c r="F19" s="6"/>
      <c r="G19" s="7">
        <f t="shared" si="0"/>
        <v>203.75</v>
      </c>
      <c r="I19" s="70">
        <v>163</v>
      </c>
      <c r="K19" s="14">
        <v>130</v>
      </c>
    </row>
    <row r="20" spans="1:11" x14ac:dyDescent="0.25">
      <c r="A20" s="43" t="s">
        <v>19</v>
      </c>
      <c r="B20" s="136" t="s">
        <v>10</v>
      </c>
      <c r="C20" s="29" t="s">
        <v>17</v>
      </c>
      <c r="D20" s="13" t="s">
        <v>20</v>
      </c>
      <c r="E20" s="46">
        <v>131</v>
      </c>
      <c r="F20" s="6"/>
      <c r="G20" s="7">
        <f t="shared" si="0"/>
        <v>163.75</v>
      </c>
      <c r="I20" s="70">
        <v>131</v>
      </c>
      <c r="K20" s="14">
        <v>105</v>
      </c>
    </row>
    <row r="21" spans="1:11" x14ac:dyDescent="0.25">
      <c r="A21" s="43" t="s">
        <v>21</v>
      </c>
      <c r="B21" s="136" t="s">
        <v>10</v>
      </c>
      <c r="C21" s="29" t="s">
        <v>22</v>
      </c>
      <c r="D21" s="13" t="s">
        <v>23</v>
      </c>
      <c r="E21" s="46">
        <v>468</v>
      </c>
      <c r="F21" s="6"/>
      <c r="G21" s="7">
        <f t="shared" si="0"/>
        <v>585</v>
      </c>
      <c r="I21" s="70">
        <v>468</v>
      </c>
      <c r="K21" s="14">
        <v>374</v>
      </c>
    </row>
    <row r="22" spans="1:11" x14ac:dyDescent="0.25">
      <c r="A22" s="43" t="s">
        <v>24</v>
      </c>
      <c r="B22" s="136" t="s">
        <v>10</v>
      </c>
      <c r="C22" s="29" t="s">
        <v>22</v>
      </c>
      <c r="D22" s="13" t="s">
        <v>25</v>
      </c>
      <c r="E22" s="46">
        <v>315</v>
      </c>
      <c r="F22" s="6"/>
      <c r="G22" s="7">
        <f t="shared" si="0"/>
        <v>393.75</v>
      </c>
      <c r="I22" s="70">
        <v>315</v>
      </c>
      <c r="K22" s="14">
        <v>252</v>
      </c>
    </row>
    <row r="23" spans="1:11" x14ac:dyDescent="0.25">
      <c r="A23" s="43" t="s">
        <v>26</v>
      </c>
      <c r="B23" s="136" t="s">
        <v>10</v>
      </c>
      <c r="C23" s="29" t="s">
        <v>27</v>
      </c>
      <c r="D23" s="13" t="s">
        <v>28</v>
      </c>
      <c r="E23" s="46">
        <v>448</v>
      </c>
      <c r="F23" s="6"/>
      <c r="G23" s="7">
        <f t="shared" si="0"/>
        <v>560</v>
      </c>
      <c r="I23" s="70">
        <v>448</v>
      </c>
      <c r="K23" s="14">
        <v>358</v>
      </c>
    </row>
    <row r="24" spans="1:11" x14ac:dyDescent="0.25">
      <c r="A24" s="43" t="s">
        <v>29</v>
      </c>
      <c r="B24" s="136" t="s">
        <v>10</v>
      </c>
      <c r="C24" s="29" t="s">
        <v>30</v>
      </c>
      <c r="D24" s="13" t="s">
        <v>31</v>
      </c>
      <c r="E24" s="46">
        <v>300</v>
      </c>
      <c r="F24" s="6"/>
      <c r="G24" s="7">
        <f t="shared" si="0"/>
        <v>375</v>
      </c>
      <c r="I24" s="70">
        <v>300</v>
      </c>
      <c r="K24" s="14">
        <v>239</v>
      </c>
    </row>
    <row r="25" spans="1:11" x14ac:dyDescent="0.25">
      <c r="A25" s="43" t="s">
        <v>32</v>
      </c>
      <c r="B25" s="136" t="s">
        <v>10</v>
      </c>
      <c r="C25" s="29" t="s">
        <v>33</v>
      </c>
      <c r="D25" s="13" t="s">
        <v>34</v>
      </c>
      <c r="E25" s="46">
        <v>285</v>
      </c>
      <c r="F25" s="6"/>
      <c r="G25" s="7">
        <f t="shared" si="0"/>
        <v>356.25</v>
      </c>
      <c r="I25" s="70">
        <v>285</v>
      </c>
      <c r="K25" s="14">
        <v>228</v>
      </c>
    </row>
    <row r="26" spans="1:11" x14ac:dyDescent="0.25">
      <c r="A26" s="43" t="s">
        <v>35</v>
      </c>
      <c r="B26" s="136" t="s">
        <v>10</v>
      </c>
      <c r="C26" s="29" t="s">
        <v>36</v>
      </c>
      <c r="D26" s="13" t="s">
        <v>37</v>
      </c>
      <c r="E26" s="46">
        <v>175</v>
      </c>
      <c r="F26" s="6"/>
      <c r="G26" s="7">
        <f t="shared" si="0"/>
        <v>218.75</v>
      </c>
      <c r="I26" s="70">
        <v>175</v>
      </c>
      <c r="K26" s="14">
        <v>140</v>
      </c>
    </row>
    <row r="27" spans="1:11" x14ac:dyDescent="0.25">
      <c r="A27" s="43" t="s">
        <v>38</v>
      </c>
      <c r="B27" s="136" t="s">
        <v>10</v>
      </c>
      <c r="C27" s="29" t="s">
        <v>39</v>
      </c>
      <c r="D27" s="13" t="s">
        <v>40</v>
      </c>
      <c r="E27" s="46">
        <v>550</v>
      </c>
      <c r="F27" s="6"/>
      <c r="G27" s="7">
        <f t="shared" si="0"/>
        <v>687.5</v>
      </c>
      <c r="I27" s="70">
        <v>550</v>
      </c>
      <c r="K27" s="14">
        <v>440</v>
      </c>
    </row>
    <row r="28" spans="1:11" x14ac:dyDescent="0.25">
      <c r="A28" s="43" t="s">
        <v>41</v>
      </c>
      <c r="B28" s="136" t="s">
        <v>10</v>
      </c>
      <c r="C28" s="29" t="s">
        <v>42</v>
      </c>
      <c r="D28" s="13" t="s">
        <v>43</v>
      </c>
      <c r="E28" s="46">
        <v>440</v>
      </c>
      <c r="F28" s="6"/>
      <c r="G28" s="7">
        <f t="shared" si="0"/>
        <v>550</v>
      </c>
      <c r="I28" s="70">
        <v>440</v>
      </c>
      <c r="K28" s="14">
        <v>352</v>
      </c>
    </row>
    <row r="29" spans="1:11" x14ac:dyDescent="0.25">
      <c r="A29" s="43" t="s">
        <v>44</v>
      </c>
      <c r="B29" s="136" t="s">
        <v>10</v>
      </c>
      <c r="C29" s="29" t="s">
        <v>45</v>
      </c>
      <c r="D29" s="13" t="s">
        <v>46</v>
      </c>
      <c r="E29" s="46">
        <v>426</v>
      </c>
      <c r="F29" s="6"/>
      <c r="G29" s="7">
        <f t="shared" si="0"/>
        <v>532.5</v>
      </c>
      <c r="I29" s="70">
        <v>426</v>
      </c>
      <c r="K29" s="14">
        <v>341</v>
      </c>
    </row>
    <row r="30" spans="1:11" x14ac:dyDescent="0.25">
      <c r="A30" s="43" t="s">
        <v>47</v>
      </c>
      <c r="B30" s="136" t="s">
        <v>10</v>
      </c>
      <c r="C30" s="29" t="s">
        <v>45</v>
      </c>
      <c r="D30" s="13" t="s">
        <v>46</v>
      </c>
      <c r="E30" s="46">
        <v>373</v>
      </c>
      <c r="F30" s="6"/>
      <c r="G30" s="7">
        <f t="shared" si="0"/>
        <v>466.25</v>
      </c>
      <c r="I30" s="70">
        <v>373</v>
      </c>
      <c r="K30" s="14">
        <v>298</v>
      </c>
    </row>
    <row r="31" spans="1:11" x14ac:dyDescent="0.25">
      <c r="A31" s="43" t="s">
        <v>48</v>
      </c>
      <c r="B31" s="136" t="s">
        <v>10</v>
      </c>
      <c r="C31" s="29" t="s">
        <v>49</v>
      </c>
      <c r="D31" s="13" t="s">
        <v>50</v>
      </c>
      <c r="E31" s="46">
        <v>371</v>
      </c>
      <c r="F31" s="6"/>
      <c r="G31" s="7">
        <f t="shared" si="0"/>
        <v>463.75</v>
      </c>
      <c r="I31" s="70">
        <v>371</v>
      </c>
      <c r="K31" s="14">
        <v>297</v>
      </c>
    </row>
    <row r="32" spans="1:11" x14ac:dyDescent="0.25">
      <c r="A32" s="43" t="s">
        <v>51</v>
      </c>
      <c r="B32" s="136" t="s">
        <v>10</v>
      </c>
      <c r="C32" s="29" t="s">
        <v>52</v>
      </c>
      <c r="D32" s="13" t="s">
        <v>53</v>
      </c>
      <c r="E32" s="46">
        <v>503</v>
      </c>
      <c r="F32" s="6"/>
      <c r="G32" s="7">
        <f t="shared" si="0"/>
        <v>628.75</v>
      </c>
      <c r="I32" s="70">
        <v>503</v>
      </c>
      <c r="K32" s="14">
        <v>402</v>
      </c>
    </row>
    <row r="33" spans="1:11" x14ac:dyDescent="0.25">
      <c r="A33" s="43" t="s">
        <v>54</v>
      </c>
      <c r="B33" s="136" t="s">
        <v>10</v>
      </c>
      <c r="C33" s="29" t="s">
        <v>55</v>
      </c>
      <c r="D33" s="13" t="s">
        <v>56</v>
      </c>
      <c r="E33" s="46">
        <v>434</v>
      </c>
      <c r="F33" s="6"/>
      <c r="G33" s="7">
        <f t="shared" si="0"/>
        <v>542.5</v>
      </c>
      <c r="I33" s="70">
        <v>434</v>
      </c>
      <c r="K33" s="14">
        <v>347</v>
      </c>
    </row>
    <row r="34" spans="1:11" x14ac:dyDescent="0.25">
      <c r="A34" s="43" t="s">
        <v>57</v>
      </c>
      <c r="B34" s="136" t="s">
        <v>10</v>
      </c>
      <c r="C34" s="29" t="s">
        <v>58</v>
      </c>
      <c r="D34" s="13" t="s">
        <v>59</v>
      </c>
      <c r="E34" s="46">
        <v>290</v>
      </c>
      <c r="F34" s="6"/>
      <c r="G34" s="7">
        <f t="shared" si="0"/>
        <v>362.5</v>
      </c>
      <c r="I34" s="70">
        <v>290</v>
      </c>
      <c r="K34" s="14">
        <v>231</v>
      </c>
    </row>
    <row r="35" spans="1:11" ht="16.5" customHeight="1" x14ac:dyDescent="0.25">
      <c r="A35" s="43" t="s">
        <v>60</v>
      </c>
      <c r="B35" s="136" t="s">
        <v>10</v>
      </c>
      <c r="C35" s="29" t="s">
        <v>55</v>
      </c>
      <c r="D35" s="13" t="s">
        <v>61</v>
      </c>
      <c r="E35" s="46">
        <v>290</v>
      </c>
      <c r="F35" s="6"/>
      <c r="G35" s="7">
        <f t="shared" si="0"/>
        <v>362.5</v>
      </c>
      <c r="I35" s="70">
        <v>290</v>
      </c>
      <c r="K35" s="14">
        <v>231</v>
      </c>
    </row>
    <row r="36" spans="1:11" ht="17.25" customHeight="1" x14ac:dyDescent="0.25">
      <c r="A36" s="43" t="s">
        <v>62</v>
      </c>
      <c r="B36" s="136" t="s">
        <v>10</v>
      </c>
      <c r="C36" s="29" t="s">
        <v>58</v>
      </c>
      <c r="D36" s="13" t="s">
        <v>63</v>
      </c>
      <c r="E36" s="46">
        <v>260</v>
      </c>
      <c r="F36" s="6"/>
      <c r="G36" s="7">
        <f t="shared" si="0"/>
        <v>325</v>
      </c>
      <c r="I36" s="70">
        <v>260</v>
      </c>
      <c r="K36" s="14">
        <v>208</v>
      </c>
    </row>
    <row r="37" spans="1:11" x14ac:dyDescent="0.25">
      <c r="A37" s="43" t="s">
        <v>64</v>
      </c>
      <c r="B37" s="136" t="s">
        <v>10</v>
      </c>
      <c r="C37" s="29" t="s">
        <v>65</v>
      </c>
      <c r="D37" s="13" t="s">
        <v>66</v>
      </c>
      <c r="E37" s="46">
        <v>290</v>
      </c>
      <c r="F37" s="6"/>
      <c r="G37" s="7">
        <f t="shared" si="0"/>
        <v>362.5</v>
      </c>
      <c r="I37" s="70">
        <v>290</v>
      </c>
      <c r="K37" s="14">
        <v>232</v>
      </c>
    </row>
    <row r="38" spans="1:11" x14ac:dyDescent="0.25">
      <c r="A38" s="43" t="s">
        <v>67</v>
      </c>
      <c r="B38" s="136" t="s">
        <v>10</v>
      </c>
      <c r="C38" s="29" t="s">
        <v>68</v>
      </c>
      <c r="D38" s="13" t="s">
        <v>69</v>
      </c>
      <c r="E38" s="46">
        <v>228</v>
      </c>
      <c r="F38" s="6"/>
      <c r="G38" s="7">
        <f t="shared" si="0"/>
        <v>285</v>
      </c>
      <c r="I38" s="70">
        <v>228</v>
      </c>
      <c r="K38" s="14">
        <v>182</v>
      </c>
    </row>
    <row r="39" spans="1:11" x14ac:dyDescent="0.25">
      <c r="A39" s="43" t="s">
        <v>70</v>
      </c>
      <c r="B39" s="136" t="s">
        <v>10</v>
      </c>
      <c r="C39" s="29" t="s">
        <v>71</v>
      </c>
      <c r="D39" s="13" t="s">
        <v>72</v>
      </c>
      <c r="E39" s="46">
        <v>305</v>
      </c>
      <c r="F39" s="6"/>
      <c r="G39" s="7">
        <f t="shared" si="0"/>
        <v>381.25</v>
      </c>
      <c r="I39" s="70">
        <v>305</v>
      </c>
      <c r="K39" s="14">
        <v>244</v>
      </c>
    </row>
    <row r="40" spans="1:11" x14ac:dyDescent="0.25">
      <c r="A40" s="43" t="s">
        <v>73</v>
      </c>
      <c r="B40" s="136" t="s">
        <v>10</v>
      </c>
      <c r="C40" s="29" t="s">
        <v>74</v>
      </c>
      <c r="D40" s="13" t="s">
        <v>75</v>
      </c>
      <c r="E40" s="46">
        <v>170</v>
      </c>
      <c r="F40" s="6"/>
      <c r="G40" s="7">
        <f t="shared" si="0"/>
        <v>212.5</v>
      </c>
      <c r="I40" s="70">
        <v>170</v>
      </c>
      <c r="K40" s="14">
        <v>136</v>
      </c>
    </row>
    <row r="41" spans="1:11" x14ac:dyDescent="0.25">
      <c r="A41" s="43" t="s">
        <v>76</v>
      </c>
      <c r="B41" s="136" t="s">
        <v>10</v>
      </c>
      <c r="C41" s="29" t="s">
        <v>77</v>
      </c>
      <c r="D41" s="13" t="s">
        <v>78</v>
      </c>
      <c r="E41" s="46">
        <v>305</v>
      </c>
      <c r="F41" s="6"/>
      <c r="G41" s="7">
        <f t="shared" si="0"/>
        <v>381.25</v>
      </c>
      <c r="I41" s="70">
        <v>305</v>
      </c>
      <c r="K41" s="14">
        <v>244</v>
      </c>
    </row>
    <row r="42" spans="1:11" x14ac:dyDescent="0.25">
      <c r="A42" s="43" t="s">
        <v>79</v>
      </c>
      <c r="B42" s="136" t="s">
        <v>10</v>
      </c>
      <c r="C42" s="29" t="s">
        <v>80</v>
      </c>
      <c r="D42" s="13" t="s">
        <v>81</v>
      </c>
      <c r="E42" s="46">
        <v>170</v>
      </c>
      <c r="F42" s="6"/>
      <c r="G42" s="7">
        <f t="shared" si="0"/>
        <v>212.5</v>
      </c>
      <c r="I42" s="70">
        <v>170</v>
      </c>
      <c r="K42" s="14">
        <v>136</v>
      </c>
    </row>
    <row r="43" spans="1:11" x14ac:dyDescent="0.25">
      <c r="A43" s="43" t="s">
        <v>82</v>
      </c>
      <c r="B43" s="136" t="s">
        <v>10</v>
      </c>
      <c r="C43" s="29" t="s">
        <v>83</v>
      </c>
      <c r="D43" s="13" t="s">
        <v>84</v>
      </c>
      <c r="E43" s="46">
        <v>606</v>
      </c>
      <c r="F43" s="6"/>
      <c r="G43" s="7">
        <f t="shared" si="0"/>
        <v>757.5</v>
      </c>
      <c r="I43" s="70">
        <v>606</v>
      </c>
      <c r="K43" s="14">
        <v>485</v>
      </c>
    </row>
    <row r="44" spans="1:11" x14ac:dyDescent="0.25">
      <c r="A44" s="43" t="s">
        <v>85</v>
      </c>
      <c r="B44" s="136" t="s">
        <v>10</v>
      </c>
      <c r="C44" s="29" t="s">
        <v>86</v>
      </c>
      <c r="D44" s="13" t="s">
        <v>87</v>
      </c>
      <c r="E44" s="46">
        <v>408</v>
      </c>
      <c r="F44" s="6"/>
      <c r="G44" s="7">
        <f t="shared" si="0"/>
        <v>510</v>
      </c>
      <c r="I44" s="70">
        <v>408</v>
      </c>
      <c r="K44" s="14">
        <v>326</v>
      </c>
    </row>
    <row r="45" spans="1:11" x14ac:dyDescent="0.25">
      <c r="A45" s="43" t="s">
        <v>88</v>
      </c>
      <c r="B45" s="136" t="s">
        <v>10</v>
      </c>
      <c r="C45" s="29" t="s">
        <v>89</v>
      </c>
      <c r="D45" s="13" t="s">
        <v>90</v>
      </c>
      <c r="E45" s="46">
        <v>170</v>
      </c>
      <c r="F45" s="6"/>
      <c r="G45" s="7">
        <f t="shared" si="0"/>
        <v>212.5</v>
      </c>
      <c r="I45" s="70">
        <v>170</v>
      </c>
      <c r="K45" s="14">
        <v>136</v>
      </c>
    </row>
    <row r="46" spans="1:11" x14ac:dyDescent="0.25">
      <c r="A46" s="43" t="s">
        <v>91</v>
      </c>
      <c r="B46" s="136" t="s">
        <v>10</v>
      </c>
      <c r="C46" s="29" t="s">
        <v>92</v>
      </c>
      <c r="D46" s="13" t="s">
        <v>93</v>
      </c>
      <c r="E46" s="46">
        <v>136</v>
      </c>
      <c r="F46" s="6"/>
      <c r="G46" s="7">
        <f t="shared" si="0"/>
        <v>170</v>
      </c>
      <c r="I46" s="70">
        <v>136</v>
      </c>
      <c r="K46" s="14">
        <v>109</v>
      </c>
    </row>
    <row r="47" spans="1:11" ht="18" customHeight="1" x14ac:dyDescent="0.25">
      <c r="A47" s="43" t="s">
        <v>94</v>
      </c>
      <c r="B47" s="136" t="s">
        <v>10</v>
      </c>
      <c r="C47" s="29" t="s">
        <v>89</v>
      </c>
      <c r="D47" s="13" t="s">
        <v>95</v>
      </c>
      <c r="E47" s="46">
        <v>338</v>
      </c>
      <c r="F47" s="6"/>
      <c r="G47" s="7">
        <f t="shared" si="0"/>
        <v>422.5</v>
      </c>
      <c r="I47" s="70">
        <v>338</v>
      </c>
      <c r="K47" s="14">
        <v>270</v>
      </c>
    </row>
    <row r="48" spans="1:11" ht="15.75" customHeight="1" x14ac:dyDescent="0.25">
      <c r="A48" s="43" t="s">
        <v>96</v>
      </c>
      <c r="B48" s="136" t="s">
        <v>10</v>
      </c>
      <c r="C48" s="29" t="s">
        <v>92</v>
      </c>
      <c r="D48" s="13" t="s">
        <v>97</v>
      </c>
      <c r="E48" s="46">
        <v>250</v>
      </c>
      <c r="F48" s="6"/>
      <c r="G48" s="7">
        <f t="shared" si="0"/>
        <v>312.5</v>
      </c>
      <c r="I48" s="70">
        <v>250</v>
      </c>
      <c r="K48" s="14">
        <v>200</v>
      </c>
    </row>
    <row r="49" spans="1:11" ht="13.5" customHeight="1" x14ac:dyDescent="0.25">
      <c r="A49" s="43" t="s">
        <v>98</v>
      </c>
      <c r="B49" s="136" t="s">
        <v>10</v>
      </c>
      <c r="C49" s="29" t="s">
        <v>99</v>
      </c>
      <c r="D49" s="13" t="s">
        <v>100</v>
      </c>
      <c r="E49" s="46">
        <v>308</v>
      </c>
      <c r="F49" s="6"/>
      <c r="G49" s="7">
        <f t="shared" si="0"/>
        <v>385</v>
      </c>
      <c r="I49" s="70">
        <v>308</v>
      </c>
      <c r="K49" s="14">
        <v>246</v>
      </c>
    </row>
    <row r="50" spans="1:11" ht="15" customHeight="1" x14ac:dyDescent="0.25">
      <c r="A50" s="43" t="s">
        <v>101</v>
      </c>
      <c r="B50" s="136" t="s">
        <v>10</v>
      </c>
      <c r="C50" s="29" t="s">
        <v>102</v>
      </c>
      <c r="D50" s="13" t="s">
        <v>103</v>
      </c>
      <c r="E50" s="46">
        <v>248</v>
      </c>
      <c r="F50" s="6"/>
      <c r="G50" s="7">
        <f t="shared" si="0"/>
        <v>310</v>
      </c>
      <c r="I50" s="70">
        <v>248</v>
      </c>
      <c r="K50" s="14">
        <v>198</v>
      </c>
    </row>
    <row r="51" spans="1:11" x14ac:dyDescent="0.25">
      <c r="A51" s="43"/>
      <c r="B51" s="137"/>
      <c r="C51" s="137"/>
      <c r="D51" s="138"/>
      <c r="E51" s="46"/>
      <c r="F51" s="6"/>
      <c r="G51" s="7">
        <f t="shared" si="0"/>
        <v>0</v>
      </c>
    </row>
    <row r="52" spans="1:11" x14ac:dyDescent="0.25">
      <c r="A52" s="43"/>
      <c r="B52" s="139" t="s">
        <v>104</v>
      </c>
      <c r="C52" s="133"/>
      <c r="D52" s="134" t="s">
        <v>105</v>
      </c>
      <c r="E52" s="140"/>
      <c r="F52" s="6"/>
      <c r="G52" s="7">
        <f t="shared" si="0"/>
        <v>0</v>
      </c>
    </row>
    <row r="53" spans="1:11" x14ac:dyDescent="0.25">
      <c r="A53" s="43" t="s">
        <v>106</v>
      </c>
      <c r="B53" s="29" t="s">
        <v>10</v>
      </c>
      <c r="C53" s="29" t="s">
        <v>107</v>
      </c>
      <c r="D53" s="13" t="s">
        <v>108</v>
      </c>
      <c r="E53" s="45">
        <v>308</v>
      </c>
      <c r="F53" s="6"/>
      <c r="G53" s="7">
        <f t="shared" si="0"/>
        <v>385</v>
      </c>
      <c r="I53" s="7">
        <v>308</v>
      </c>
      <c r="K53" s="16">
        <v>246</v>
      </c>
    </row>
    <row r="54" spans="1:11" x14ac:dyDescent="0.25">
      <c r="A54" s="43" t="s">
        <v>1220</v>
      </c>
      <c r="B54" s="29"/>
      <c r="C54" s="29"/>
      <c r="D54" s="13" t="s">
        <v>1221</v>
      </c>
      <c r="E54" s="45">
        <v>255</v>
      </c>
      <c r="F54" s="99"/>
      <c r="G54" s="99">
        <f t="shared" si="0"/>
        <v>318.75</v>
      </c>
      <c r="H54" s="99"/>
      <c r="I54" s="99">
        <v>320</v>
      </c>
      <c r="K54" s="100">
        <v>255</v>
      </c>
    </row>
    <row r="55" spans="1:11" ht="31.5" x14ac:dyDescent="0.25">
      <c r="A55" s="43" t="s">
        <v>1246</v>
      </c>
      <c r="B55" s="29"/>
      <c r="C55" s="29"/>
      <c r="D55" s="13" t="s">
        <v>1247</v>
      </c>
      <c r="E55" s="45">
        <v>868</v>
      </c>
      <c r="F55" s="99"/>
      <c r="G55" s="99">
        <f t="shared" si="0"/>
        <v>1085</v>
      </c>
      <c r="H55" s="99"/>
      <c r="I55" s="99">
        <v>1085</v>
      </c>
      <c r="K55" s="100">
        <v>868</v>
      </c>
    </row>
    <row r="56" spans="1:11" x14ac:dyDescent="0.25">
      <c r="A56" s="43"/>
      <c r="B56" s="29"/>
      <c r="C56" s="29"/>
      <c r="D56" s="13"/>
      <c r="E56" s="46"/>
      <c r="F56" s="6"/>
      <c r="G56" s="7">
        <f t="shared" si="0"/>
        <v>0</v>
      </c>
    </row>
    <row r="57" spans="1:11" x14ac:dyDescent="0.25">
      <c r="A57" s="43"/>
      <c r="B57" s="141" t="s">
        <v>109</v>
      </c>
      <c r="C57" s="135"/>
      <c r="D57" s="142" t="s">
        <v>110</v>
      </c>
      <c r="E57" s="135"/>
      <c r="F57" s="6"/>
      <c r="G57" s="7">
        <f t="shared" si="0"/>
        <v>0</v>
      </c>
    </row>
    <row r="58" spans="1:11" x14ac:dyDescent="0.25">
      <c r="A58" s="43" t="s">
        <v>111</v>
      </c>
      <c r="B58" s="42" t="s">
        <v>112</v>
      </c>
      <c r="C58" s="42" t="s">
        <v>113</v>
      </c>
      <c r="D58" s="17" t="s">
        <v>114</v>
      </c>
      <c r="E58" s="45">
        <v>601</v>
      </c>
      <c r="F58" s="6"/>
      <c r="G58" s="7">
        <f t="shared" si="0"/>
        <v>751.25</v>
      </c>
      <c r="I58" s="7">
        <v>601</v>
      </c>
      <c r="K58" s="16">
        <v>481</v>
      </c>
    </row>
    <row r="59" spans="1:11" x14ac:dyDescent="0.25">
      <c r="A59" s="43" t="s">
        <v>115</v>
      </c>
      <c r="B59" s="29" t="s">
        <v>112</v>
      </c>
      <c r="C59" s="29" t="s">
        <v>116</v>
      </c>
      <c r="D59" s="13" t="s">
        <v>117</v>
      </c>
      <c r="E59" s="45">
        <v>460</v>
      </c>
      <c r="F59" s="6"/>
      <c r="G59" s="7">
        <f t="shared" si="0"/>
        <v>575</v>
      </c>
      <c r="I59" s="7">
        <v>460</v>
      </c>
      <c r="K59" s="16">
        <v>368</v>
      </c>
    </row>
    <row r="60" spans="1:11" x14ac:dyDescent="0.25">
      <c r="A60" s="43" t="s">
        <v>118</v>
      </c>
      <c r="B60" s="29" t="s">
        <v>112</v>
      </c>
      <c r="C60" s="29" t="s">
        <v>119</v>
      </c>
      <c r="D60" s="13" t="s">
        <v>120</v>
      </c>
      <c r="E60" s="45">
        <v>601</v>
      </c>
      <c r="F60" s="6"/>
      <c r="G60" s="7">
        <f t="shared" si="0"/>
        <v>751.25</v>
      </c>
      <c r="I60" s="7">
        <v>601</v>
      </c>
      <c r="K60" s="16">
        <v>481</v>
      </c>
    </row>
    <row r="61" spans="1:11" x14ac:dyDescent="0.25">
      <c r="A61" s="43" t="s">
        <v>121</v>
      </c>
      <c r="B61" s="29" t="s">
        <v>112</v>
      </c>
      <c r="C61" s="29" t="s">
        <v>122</v>
      </c>
      <c r="D61" s="13" t="s">
        <v>123</v>
      </c>
      <c r="E61" s="45">
        <v>601</v>
      </c>
      <c r="F61" s="6"/>
      <c r="G61" s="7">
        <f t="shared" si="0"/>
        <v>751.25</v>
      </c>
      <c r="I61" s="7">
        <v>601</v>
      </c>
      <c r="K61" s="16">
        <v>481</v>
      </c>
    </row>
    <row r="62" spans="1:11" x14ac:dyDescent="0.25">
      <c r="A62" s="43" t="s">
        <v>124</v>
      </c>
      <c r="B62" s="29" t="s">
        <v>112</v>
      </c>
      <c r="C62" s="29" t="s">
        <v>125</v>
      </c>
      <c r="D62" s="13" t="s">
        <v>126</v>
      </c>
      <c r="E62" s="45">
        <v>601</v>
      </c>
      <c r="F62" s="6"/>
      <c r="G62" s="7">
        <f t="shared" si="0"/>
        <v>751.25</v>
      </c>
      <c r="I62" s="7">
        <v>601</v>
      </c>
      <c r="K62" s="16">
        <v>481</v>
      </c>
    </row>
    <row r="63" spans="1:11" x14ac:dyDescent="0.25">
      <c r="A63" s="43" t="s">
        <v>127</v>
      </c>
      <c r="B63" s="29" t="s">
        <v>112</v>
      </c>
      <c r="C63" s="29" t="s">
        <v>128</v>
      </c>
      <c r="D63" s="13" t="s">
        <v>129</v>
      </c>
      <c r="E63" s="45">
        <v>601</v>
      </c>
      <c r="F63" s="6"/>
      <c r="G63" s="7">
        <f t="shared" si="0"/>
        <v>751.25</v>
      </c>
      <c r="I63" s="7">
        <v>601</v>
      </c>
      <c r="K63" s="16">
        <v>481</v>
      </c>
    </row>
    <row r="64" spans="1:11" x14ac:dyDescent="0.25">
      <c r="A64" s="43" t="s">
        <v>130</v>
      </c>
      <c r="B64" s="29" t="s">
        <v>112</v>
      </c>
      <c r="C64" s="29" t="s">
        <v>131</v>
      </c>
      <c r="D64" s="13" t="s">
        <v>132</v>
      </c>
      <c r="E64" s="45">
        <v>601</v>
      </c>
      <c r="F64" s="6"/>
      <c r="G64" s="7">
        <f t="shared" si="0"/>
        <v>751.25</v>
      </c>
      <c r="I64" s="7">
        <v>601</v>
      </c>
      <c r="K64" s="16">
        <v>481</v>
      </c>
    </row>
    <row r="65" spans="1:11" x14ac:dyDescent="0.25">
      <c r="A65" s="43" t="s">
        <v>133</v>
      </c>
      <c r="B65" s="29" t="s">
        <v>112</v>
      </c>
      <c r="C65" s="29" t="s">
        <v>134</v>
      </c>
      <c r="D65" s="13" t="s">
        <v>135</v>
      </c>
      <c r="E65" s="45">
        <v>601</v>
      </c>
      <c r="F65" s="6"/>
      <c r="G65" s="7">
        <f t="shared" si="0"/>
        <v>751.25</v>
      </c>
      <c r="I65" s="7">
        <v>601</v>
      </c>
      <c r="K65" s="16">
        <v>481</v>
      </c>
    </row>
    <row r="66" spans="1:11" x14ac:dyDescent="0.25">
      <c r="A66" s="43" t="s">
        <v>136</v>
      </c>
      <c r="B66" s="29" t="s">
        <v>112</v>
      </c>
      <c r="C66" s="143" t="s">
        <v>137</v>
      </c>
      <c r="D66" s="13" t="s">
        <v>138</v>
      </c>
      <c r="E66" s="45">
        <v>601</v>
      </c>
      <c r="F66" s="6"/>
      <c r="G66" s="7">
        <f t="shared" si="0"/>
        <v>751.25</v>
      </c>
      <c r="I66" s="7">
        <v>601</v>
      </c>
      <c r="K66" s="16">
        <v>481</v>
      </c>
    </row>
    <row r="67" spans="1:11" x14ac:dyDescent="0.25">
      <c r="A67" s="43" t="s">
        <v>139</v>
      </c>
      <c r="B67" s="29" t="s">
        <v>112</v>
      </c>
      <c r="C67" s="29" t="s">
        <v>140</v>
      </c>
      <c r="D67" s="13" t="s">
        <v>141</v>
      </c>
      <c r="E67" s="45">
        <v>601</v>
      </c>
      <c r="F67" s="6"/>
      <c r="G67" s="7">
        <f t="shared" si="0"/>
        <v>751.25</v>
      </c>
      <c r="I67" s="7">
        <v>601</v>
      </c>
      <c r="K67" s="16">
        <v>481</v>
      </c>
    </row>
    <row r="68" spans="1:11" x14ac:dyDescent="0.25">
      <c r="A68" s="43" t="s">
        <v>142</v>
      </c>
      <c r="B68" s="29" t="s">
        <v>112</v>
      </c>
      <c r="C68" s="29" t="s">
        <v>143</v>
      </c>
      <c r="D68" s="13" t="s">
        <v>144</v>
      </c>
      <c r="E68" s="45">
        <v>601</v>
      </c>
      <c r="F68" s="6"/>
      <c r="G68" s="7">
        <f t="shared" si="0"/>
        <v>751.25</v>
      </c>
      <c r="I68" s="7">
        <v>601</v>
      </c>
      <c r="K68" s="16">
        <v>481</v>
      </c>
    </row>
    <row r="69" spans="1:11" x14ac:dyDescent="0.25">
      <c r="A69" s="43" t="s">
        <v>145</v>
      </c>
      <c r="B69" s="29" t="s">
        <v>112</v>
      </c>
      <c r="C69" s="29" t="s">
        <v>146</v>
      </c>
      <c r="D69" s="13" t="s">
        <v>147</v>
      </c>
      <c r="E69" s="45">
        <v>755</v>
      </c>
      <c r="F69" s="6"/>
      <c r="G69" s="7">
        <f t="shared" si="0"/>
        <v>943.75</v>
      </c>
      <c r="I69" s="7">
        <v>755</v>
      </c>
      <c r="K69" s="16">
        <v>604</v>
      </c>
    </row>
    <row r="70" spans="1:11" x14ac:dyDescent="0.25">
      <c r="A70" s="43" t="s">
        <v>148</v>
      </c>
      <c r="B70" s="29" t="s">
        <v>112</v>
      </c>
      <c r="C70" s="29" t="s">
        <v>149</v>
      </c>
      <c r="D70" s="13" t="s">
        <v>150</v>
      </c>
      <c r="E70" s="45">
        <v>601</v>
      </c>
      <c r="F70" s="6"/>
      <c r="G70" s="7">
        <f t="shared" si="0"/>
        <v>751.25</v>
      </c>
      <c r="I70" s="7">
        <v>601</v>
      </c>
      <c r="K70" s="16">
        <v>481</v>
      </c>
    </row>
    <row r="71" spans="1:11" x14ac:dyDescent="0.25">
      <c r="A71" s="43" t="s">
        <v>151</v>
      </c>
      <c r="B71" s="29" t="s">
        <v>112</v>
      </c>
      <c r="C71" s="29" t="s">
        <v>152</v>
      </c>
      <c r="D71" s="13" t="s">
        <v>153</v>
      </c>
      <c r="E71" s="45">
        <v>601</v>
      </c>
      <c r="F71" s="6"/>
      <c r="G71" s="7">
        <f t="shared" si="0"/>
        <v>751.25</v>
      </c>
      <c r="I71" s="7">
        <v>601</v>
      </c>
      <c r="K71" s="16">
        <v>481</v>
      </c>
    </row>
    <row r="72" spans="1:11" x14ac:dyDescent="0.25">
      <c r="A72" s="43" t="s">
        <v>154</v>
      </c>
      <c r="B72" s="29" t="s">
        <v>112</v>
      </c>
      <c r="C72" s="29" t="s">
        <v>155</v>
      </c>
      <c r="D72" s="13" t="s">
        <v>156</v>
      </c>
      <c r="E72" s="45">
        <v>601</v>
      </c>
      <c r="F72" s="6"/>
      <c r="G72" s="7">
        <f t="shared" si="0"/>
        <v>751.25</v>
      </c>
      <c r="I72" s="7">
        <v>601</v>
      </c>
      <c r="K72" s="16">
        <v>481</v>
      </c>
    </row>
    <row r="73" spans="1:11" x14ac:dyDescent="0.25">
      <c r="A73" s="43" t="s">
        <v>157</v>
      </c>
      <c r="B73" s="29" t="s">
        <v>112</v>
      </c>
      <c r="C73" s="29" t="s">
        <v>158</v>
      </c>
      <c r="D73" s="13" t="s">
        <v>159</v>
      </c>
      <c r="E73" s="45">
        <v>460</v>
      </c>
      <c r="F73" s="6"/>
      <c r="G73" s="7">
        <f t="shared" si="0"/>
        <v>575</v>
      </c>
      <c r="I73" s="7">
        <v>460</v>
      </c>
      <c r="K73" s="16">
        <v>368</v>
      </c>
    </row>
    <row r="74" spans="1:11" x14ac:dyDescent="0.25">
      <c r="A74" s="43" t="s">
        <v>160</v>
      </c>
      <c r="B74" s="29" t="s">
        <v>112</v>
      </c>
      <c r="C74" s="29" t="s">
        <v>161</v>
      </c>
      <c r="D74" s="13" t="s">
        <v>162</v>
      </c>
      <c r="E74" s="45">
        <v>745</v>
      </c>
      <c r="F74" s="6"/>
      <c r="G74" s="7">
        <f t="shared" si="0"/>
        <v>931.25</v>
      </c>
      <c r="I74" s="7">
        <v>745</v>
      </c>
      <c r="K74" s="16">
        <v>594</v>
      </c>
    </row>
    <row r="75" spans="1:11" x14ac:dyDescent="0.25">
      <c r="A75" s="43" t="s">
        <v>163</v>
      </c>
      <c r="B75" s="29" t="s">
        <v>112</v>
      </c>
      <c r="C75" s="29" t="s">
        <v>164</v>
      </c>
      <c r="D75" s="13" t="s">
        <v>165</v>
      </c>
      <c r="E75" s="45">
        <v>755</v>
      </c>
      <c r="F75" s="6"/>
      <c r="G75" s="7">
        <f t="shared" si="0"/>
        <v>943.75</v>
      </c>
      <c r="I75" s="7">
        <v>755</v>
      </c>
      <c r="K75" s="16">
        <v>604</v>
      </c>
    </row>
    <row r="76" spans="1:11" ht="31.5" x14ac:dyDescent="0.25">
      <c r="A76" s="43" t="s">
        <v>166</v>
      </c>
      <c r="B76" s="29" t="s">
        <v>112</v>
      </c>
      <c r="C76" s="29" t="s">
        <v>167</v>
      </c>
      <c r="D76" s="13" t="s">
        <v>168</v>
      </c>
      <c r="E76" s="45">
        <v>1000</v>
      </c>
      <c r="F76" s="6"/>
      <c r="G76" s="7">
        <f t="shared" si="0"/>
        <v>1250</v>
      </c>
      <c r="I76" s="7">
        <v>1000</v>
      </c>
      <c r="K76" s="16">
        <v>799</v>
      </c>
    </row>
    <row r="77" spans="1:11" x14ac:dyDescent="0.25">
      <c r="A77" s="43" t="s">
        <v>169</v>
      </c>
      <c r="B77" s="29" t="s">
        <v>112</v>
      </c>
      <c r="C77" s="29" t="s">
        <v>170</v>
      </c>
      <c r="D77" s="13" t="s">
        <v>171</v>
      </c>
      <c r="E77" s="45">
        <v>320</v>
      </c>
      <c r="F77" s="6"/>
      <c r="G77" s="7">
        <f t="shared" si="0"/>
        <v>400</v>
      </c>
      <c r="I77" s="7">
        <v>320</v>
      </c>
      <c r="K77" s="16">
        <v>255</v>
      </c>
    </row>
    <row r="78" spans="1:11" x14ac:dyDescent="0.25">
      <c r="A78" s="43" t="s">
        <v>172</v>
      </c>
      <c r="B78" s="29" t="s">
        <v>112</v>
      </c>
      <c r="C78" s="29" t="s">
        <v>173</v>
      </c>
      <c r="D78" s="13" t="s">
        <v>174</v>
      </c>
      <c r="E78" s="45">
        <v>601</v>
      </c>
      <c r="F78" s="6"/>
      <c r="G78" s="7">
        <f t="shared" si="0"/>
        <v>751.25</v>
      </c>
      <c r="I78" s="7">
        <v>601</v>
      </c>
      <c r="K78" s="16">
        <v>481</v>
      </c>
    </row>
    <row r="79" spans="1:11" x14ac:dyDescent="0.25">
      <c r="A79" s="43" t="s">
        <v>175</v>
      </c>
      <c r="B79" s="29" t="s">
        <v>112</v>
      </c>
      <c r="C79" s="29" t="s">
        <v>176</v>
      </c>
      <c r="D79" s="13" t="s">
        <v>177</v>
      </c>
      <c r="E79" s="45">
        <v>601</v>
      </c>
      <c r="F79" s="6"/>
      <c r="G79" s="7">
        <f t="shared" si="0"/>
        <v>751.25</v>
      </c>
      <c r="I79" s="7">
        <v>601</v>
      </c>
      <c r="K79" s="16">
        <v>481</v>
      </c>
    </row>
    <row r="80" spans="1:11" x14ac:dyDescent="0.25">
      <c r="A80" s="43" t="s">
        <v>178</v>
      </c>
      <c r="B80" s="29" t="s">
        <v>112</v>
      </c>
      <c r="C80" s="29" t="s">
        <v>113</v>
      </c>
      <c r="D80" s="13" t="s">
        <v>179</v>
      </c>
      <c r="E80" s="45">
        <v>745</v>
      </c>
      <c r="F80" s="6"/>
      <c r="G80" s="7">
        <f t="shared" si="0"/>
        <v>931.25</v>
      </c>
      <c r="I80" s="7">
        <v>745</v>
      </c>
      <c r="K80" s="16">
        <v>594</v>
      </c>
    </row>
    <row r="81" spans="1:11" ht="15.75" customHeight="1" x14ac:dyDescent="0.25">
      <c r="A81" s="43" t="s">
        <v>180</v>
      </c>
      <c r="B81" s="29" t="s">
        <v>112</v>
      </c>
      <c r="C81" s="29" t="s">
        <v>181</v>
      </c>
      <c r="D81" s="13" t="s">
        <v>182</v>
      </c>
      <c r="E81" s="45">
        <v>865</v>
      </c>
      <c r="F81" s="6"/>
      <c r="G81" s="7">
        <f t="shared" si="0"/>
        <v>1081.25</v>
      </c>
      <c r="I81" s="7">
        <v>865</v>
      </c>
      <c r="K81" s="16">
        <v>691</v>
      </c>
    </row>
    <row r="82" spans="1:11" x14ac:dyDescent="0.25">
      <c r="A82" s="43" t="s">
        <v>183</v>
      </c>
      <c r="B82" s="29" t="s">
        <v>112</v>
      </c>
      <c r="C82" s="29" t="s">
        <v>184</v>
      </c>
      <c r="D82" s="13" t="s">
        <v>185</v>
      </c>
      <c r="E82" s="45">
        <v>845</v>
      </c>
      <c r="F82" s="6"/>
      <c r="G82" s="7">
        <f t="shared" ref="G82:G150" si="1">E82*1.25</f>
        <v>1056.25</v>
      </c>
      <c r="I82" s="7">
        <v>845</v>
      </c>
      <c r="K82" s="16">
        <v>676</v>
      </c>
    </row>
    <row r="83" spans="1:11" x14ac:dyDescent="0.25">
      <c r="A83" s="43" t="s">
        <v>186</v>
      </c>
      <c r="B83" s="29" t="s">
        <v>112</v>
      </c>
      <c r="C83" s="29" t="s">
        <v>187</v>
      </c>
      <c r="D83" s="13" t="s">
        <v>188</v>
      </c>
      <c r="E83" s="45">
        <v>1805</v>
      </c>
      <c r="F83" s="6"/>
      <c r="G83" s="7">
        <f t="shared" si="1"/>
        <v>2256.25</v>
      </c>
      <c r="I83" s="7">
        <v>1805</v>
      </c>
      <c r="K83" s="16">
        <v>1442</v>
      </c>
    </row>
    <row r="84" spans="1:11" x14ac:dyDescent="0.25">
      <c r="A84" s="43" t="s">
        <v>189</v>
      </c>
      <c r="B84" s="29" t="s">
        <v>112</v>
      </c>
      <c r="C84" s="29" t="s">
        <v>190</v>
      </c>
      <c r="D84" s="13" t="s">
        <v>191</v>
      </c>
      <c r="E84" s="45">
        <v>1805</v>
      </c>
      <c r="F84" s="6"/>
      <c r="G84" s="7">
        <f t="shared" si="1"/>
        <v>2256.25</v>
      </c>
      <c r="I84" s="7">
        <v>1805</v>
      </c>
      <c r="K84" s="16">
        <v>1442</v>
      </c>
    </row>
    <row r="85" spans="1:11" ht="31.5" x14ac:dyDescent="0.25">
      <c r="A85" s="43" t="s">
        <v>1342</v>
      </c>
      <c r="B85" s="137"/>
      <c r="C85" s="29"/>
      <c r="D85" s="13" t="s">
        <v>1344</v>
      </c>
      <c r="E85" s="45">
        <v>1389</v>
      </c>
      <c r="F85" s="6"/>
      <c r="G85" s="7">
        <f t="shared" si="1"/>
        <v>1736.25</v>
      </c>
      <c r="K85" s="117"/>
    </row>
    <row r="86" spans="1:11" ht="31.5" x14ac:dyDescent="0.25">
      <c r="A86" s="43" t="s">
        <v>1343</v>
      </c>
      <c r="B86" s="137"/>
      <c r="C86" s="29"/>
      <c r="D86" s="13" t="s">
        <v>1345</v>
      </c>
      <c r="E86" s="45">
        <v>1389</v>
      </c>
      <c r="F86" s="6"/>
      <c r="K86" s="117"/>
    </row>
    <row r="87" spans="1:11" ht="31.5" x14ac:dyDescent="0.25">
      <c r="A87" s="43" t="s">
        <v>1346</v>
      </c>
      <c r="B87" s="137"/>
      <c r="C87" s="29"/>
      <c r="D87" s="13" t="s">
        <v>1347</v>
      </c>
      <c r="E87" s="45">
        <v>1389</v>
      </c>
      <c r="F87" s="6"/>
      <c r="K87" s="117"/>
    </row>
    <row r="88" spans="1:11" ht="47.25" x14ac:dyDescent="0.25">
      <c r="A88" s="43" t="s">
        <v>1348</v>
      </c>
      <c r="B88" s="137"/>
      <c r="C88" s="29"/>
      <c r="D88" s="13" t="s">
        <v>1349</v>
      </c>
      <c r="E88" s="45">
        <v>1517</v>
      </c>
      <c r="F88" s="6"/>
      <c r="K88" s="117"/>
    </row>
    <row r="89" spans="1:11" ht="47.25" x14ac:dyDescent="0.25">
      <c r="A89" s="43" t="s">
        <v>1350</v>
      </c>
      <c r="B89" s="137"/>
      <c r="C89" s="29"/>
      <c r="D89" s="13" t="s">
        <v>1351</v>
      </c>
      <c r="E89" s="45">
        <v>1185</v>
      </c>
      <c r="F89" s="6"/>
      <c r="K89" s="117"/>
    </row>
    <row r="90" spans="1:11" x14ac:dyDescent="0.25">
      <c r="A90" s="43"/>
      <c r="B90" s="137"/>
      <c r="C90" s="144"/>
      <c r="D90" s="145"/>
      <c r="E90" s="45"/>
      <c r="F90" s="6"/>
      <c r="G90" s="7">
        <f t="shared" si="1"/>
        <v>0</v>
      </c>
    </row>
    <row r="91" spans="1:11" x14ac:dyDescent="0.25">
      <c r="A91" s="43"/>
      <c r="B91" s="139" t="s">
        <v>192</v>
      </c>
      <c r="C91" s="133"/>
      <c r="D91" s="134" t="s">
        <v>193</v>
      </c>
      <c r="E91" s="140"/>
      <c r="F91" s="6"/>
      <c r="G91" s="7">
        <f t="shared" si="1"/>
        <v>0</v>
      </c>
    </row>
    <row r="92" spans="1:11" x14ac:dyDescent="0.25">
      <c r="A92" s="43" t="s">
        <v>194</v>
      </c>
      <c r="B92" s="29" t="s">
        <v>112</v>
      </c>
      <c r="C92" s="29" t="s">
        <v>195</v>
      </c>
      <c r="D92" s="28" t="s">
        <v>196</v>
      </c>
      <c r="E92" s="45">
        <v>1000</v>
      </c>
      <c r="F92" s="6"/>
      <c r="G92" s="7">
        <f t="shared" si="1"/>
        <v>1250</v>
      </c>
      <c r="I92" s="7">
        <v>1000</v>
      </c>
      <c r="K92" s="16">
        <v>801</v>
      </c>
    </row>
    <row r="93" spans="1:11" x14ac:dyDescent="0.25">
      <c r="A93" s="43" t="s">
        <v>197</v>
      </c>
      <c r="B93" s="29" t="s">
        <v>112</v>
      </c>
      <c r="C93" s="29" t="s">
        <v>198</v>
      </c>
      <c r="D93" s="146" t="s">
        <v>199</v>
      </c>
      <c r="E93" s="45">
        <v>525</v>
      </c>
      <c r="F93" s="6"/>
      <c r="G93" s="7">
        <f t="shared" si="1"/>
        <v>656.25</v>
      </c>
      <c r="I93" s="7">
        <v>525</v>
      </c>
      <c r="K93" s="16">
        <v>420</v>
      </c>
    </row>
    <row r="94" spans="1:11" x14ac:dyDescent="0.25">
      <c r="A94" s="43" t="s">
        <v>200</v>
      </c>
      <c r="B94" s="29" t="s">
        <v>112</v>
      </c>
      <c r="C94" s="29" t="s">
        <v>201</v>
      </c>
      <c r="D94" s="146" t="s">
        <v>202</v>
      </c>
      <c r="E94" s="45">
        <v>1855</v>
      </c>
      <c r="F94" s="6"/>
      <c r="G94" s="7">
        <f t="shared" si="1"/>
        <v>2318.75</v>
      </c>
      <c r="I94" s="7">
        <v>1855</v>
      </c>
      <c r="K94" s="16">
        <v>1482</v>
      </c>
    </row>
    <row r="95" spans="1:11" x14ac:dyDescent="0.25">
      <c r="A95" s="43" t="s">
        <v>203</v>
      </c>
      <c r="B95" s="29" t="s">
        <v>112</v>
      </c>
      <c r="C95" s="29" t="s">
        <v>122</v>
      </c>
      <c r="D95" s="147" t="s">
        <v>204</v>
      </c>
      <c r="E95" s="45">
        <v>586</v>
      </c>
      <c r="F95" s="6"/>
      <c r="G95" s="7">
        <f t="shared" si="1"/>
        <v>732.5</v>
      </c>
      <c r="I95" s="7">
        <v>586</v>
      </c>
      <c r="K95" s="16">
        <v>469</v>
      </c>
    </row>
    <row r="96" spans="1:11" x14ac:dyDescent="0.25">
      <c r="A96" s="43"/>
      <c r="B96" s="29"/>
      <c r="C96" s="29"/>
      <c r="D96" s="13"/>
      <c r="E96" s="46"/>
      <c r="F96" s="6"/>
      <c r="G96" s="7">
        <f t="shared" si="1"/>
        <v>0</v>
      </c>
    </row>
    <row r="97" spans="1:9" x14ac:dyDescent="0.25">
      <c r="A97" s="43"/>
      <c r="B97" s="132" t="s">
        <v>205</v>
      </c>
      <c r="C97" s="133"/>
      <c r="D97" s="134" t="s">
        <v>206</v>
      </c>
      <c r="E97" s="135"/>
      <c r="F97" s="6"/>
      <c r="G97" s="7">
        <f t="shared" si="1"/>
        <v>0</v>
      </c>
    </row>
    <row r="98" spans="1:9" ht="31.5" x14ac:dyDescent="0.25">
      <c r="A98" s="43" t="s">
        <v>207</v>
      </c>
      <c r="B98" s="29" t="s">
        <v>112</v>
      </c>
      <c r="C98" s="148" t="s">
        <v>208</v>
      </c>
      <c r="D98" s="149" t="s">
        <v>209</v>
      </c>
      <c r="E98" s="45">
        <v>1215</v>
      </c>
      <c r="F98" s="6"/>
      <c r="G98" s="7">
        <f t="shared" si="1"/>
        <v>1518.75</v>
      </c>
      <c r="I98" s="7">
        <v>1215</v>
      </c>
    </row>
    <row r="99" spans="1:9" x14ac:dyDescent="0.25">
      <c r="A99" s="43" t="s">
        <v>210</v>
      </c>
      <c r="B99" s="29" t="s">
        <v>112</v>
      </c>
      <c r="C99" s="148" t="s">
        <v>211</v>
      </c>
      <c r="D99" s="149" t="s">
        <v>212</v>
      </c>
      <c r="E99" s="45">
        <v>830</v>
      </c>
      <c r="F99" s="6"/>
      <c r="G99" s="7">
        <f t="shared" si="1"/>
        <v>1037.5</v>
      </c>
      <c r="I99" s="7">
        <v>830</v>
      </c>
    </row>
    <row r="100" spans="1:9" x14ac:dyDescent="0.25">
      <c r="A100" s="43" t="s">
        <v>213</v>
      </c>
      <c r="B100" s="29" t="s">
        <v>112</v>
      </c>
      <c r="C100" s="148" t="s">
        <v>214</v>
      </c>
      <c r="D100" s="149" t="s">
        <v>215</v>
      </c>
      <c r="E100" s="45">
        <v>520</v>
      </c>
      <c r="F100" s="6"/>
      <c r="G100" s="7">
        <f t="shared" si="1"/>
        <v>650</v>
      </c>
      <c r="I100" s="7">
        <v>520</v>
      </c>
    </row>
    <row r="101" spans="1:9" x14ac:dyDescent="0.25">
      <c r="A101" s="43" t="s">
        <v>216</v>
      </c>
      <c r="B101" s="29" t="s">
        <v>112</v>
      </c>
      <c r="C101" s="148" t="s">
        <v>217</v>
      </c>
      <c r="D101" s="102" t="s">
        <v>218</v>
      </c>
      <c r="E101" s="45">
        <v>520</v>
      </c>
      <c r="F101" s="6"/>
      <c r="G101" s="7">
        <f t="shared" si="1"/>
        <v>650</v>
      </c>
      <c r="I101" s="7">
        <v>520</v>
      </c>
    </row>
    <row r="102" spans="1:9" x14ac:dyDescent="0.25">
      <c r="A102" s="43" t="s">
        <v>219</v>
      </c>
      <c r="B102" s="29" t="s">
        <v>112</v>
      </c>
      <c r="C102" s="148" t="s">
        <v>220</v>
      </c>
      <c r="D102" s="150" t="s">
        <v>221</v>
      </c>
      <c r="E102" s="45">
        <v>450</v>
      </c>
      <c r="F102" s="6"/>
      <c r="G102" s="7">
        <f t="shared" si="1"/>
        <v>562.5</v>
      </c>
      <c r="I102" s="7">
        <v>450</v>
      </c>
    </row>
    <row r="103" spans="1:9" x14ac:dyDescent="0.25">
      <c r="A103" s="43" t="s">
        <v>222</v>
      </c>
      <c r="B103" s="29" t="s">
        <v>112</v>
      </c>
      <c r="C103" s="148" t="s">
        <v>223</v>
      </c>
      <c r="D103" s="150" t="s">
        <v>224</v>
      </c>
      <c r="E103" s="45">
        <v>450</v>
      </c>
      <c r="F103" s="6"/>
      <c r="G103" s="7">
        <f t="shared" si="1"/>
        <v>562.5</v>
      </c>
      <c r="I103" s="7">
        <v>450</v>
      </c>
    </row>
    <row r="104" spans="1:9" x14ac:dyDescent="0.25">
      <c r="A104" s="43" t="s">
        <v>225</v>
      </c>
      <c r="B104" s="29" t="s">
        <v>112</v>
      </c>
      <c r="C104" s="148" t="s">
        <v>226</v>
      </c>
      <c r="D104" s="149" t="s">
        <v>227</v>
      </c>
      <c r="E104" s="45">
        <v>436</v>
      </c>
      <c r="F104" s="6"/>
      <c r="G104" s="7">
        <f t="shared" si="1"/>
        <v>545</v>
      </c>
      <c r="I104" s="7">
        <v>436</v>
      </c>
    </row>
    <row r="105" spans="1:9" x14ac:dyDescent="0.25">
      <c r="A105" s="43" t="s">
        <v>228</v>
      </c>
      <c r="B105" s="29" t="s">
        <v>112</v>
      </c>
      <c r="C105" s="148" t="s">
        <v>229</v>
      </c>
      <c r="D105" s="149" t="s">
        <v>230</v>
      </c>
      <c r="E105" s="45">
        <v>580</v>
      </c>
      <c r="F105" s="6"/>
      <c r="G105" s="7">
        <f t="shared" si="1"/>
        <v>725</v>
      </c>
      <c r="I105" s="7">
        <v>580</v>
      </c>
    </row>
    <row r="106" spans="1:9" x14ac:dyDescent="0.25">
      <c r="A106" s="43" t="s">
        <v>231</v>
      </c>
      <c r="B106" s="29" t="s">
        <v>112</v>
      </c>
      <c r="C106" s="148" t="s">
        <v>232</v>
      </c>
      <c r="D106" s="149" t="s">
        <v>233</v>
      </c>
      <c r="E106" s="45">
        <v>546</v>
      </c>
      <c r="F106" s="6"/>
      <c r="G106" s="7">
        <f t="shared" si="1"/>
        <v>682.5</v>
      </c>
      <c r="I106" s="7">
        <v>546</v>
      </c>
    </row>
    <row r="107" spans="1:9" x14ac:dyDescent="0.25">
      <c r="A107" s="43" t="s">
        <v>234</v>
      </c>
      <c r="B107" s="29" t="s">
        <v>112</v>
      </c>
      <c r="C107" s="148" t="s">
        <v>235</v>
      </c>
      <c r="D107" s="149" t="s">
        <v>236</v>
      </c>
      <c r="E107" s="45">
        <v>390</v>
      </c>
      <c r="F107" s="6"/>
      <c r="G107" s="7">
        <f t="shared" si="1"/>
        <v>487.5</v>
      </c>
      <c r="I107" s="7">
        <v>390</v>
      </c>
    </row>
    <row r="108" spans="1:9" x14ac:dyDescent="0.25">
      <c r="A108" s="43" t="s">
        <v>237</v>
      </c>
      <c r="B108" s="29" t="s">
        <v>112</v>
      </c>
      <c r="C108" s="148" t="s">
        <v>238</v>
      </c>
      <c r="D108" s="149" t="s">
        <v>239</v>
      </c>
      <c r="E108" s="45">
        <v>815</v>
      </c>
      <c r="F108" s="6"/>
      <c r="G108" s="7">
        <f t="shared" si="1"/>
        <v>1018.75</v>
      </c>
      <c r="I108" s="7">
        <v>815</v>
      </c>
    </row>
    <row r="109" spans="1:9" x14ac:dyDescent="0.25">
      <c r="A109" s="43" t="s">
        <v>240</v>
      </c>
      <c r="B109" s="29" t="s">
        <v>112</v>
      </c>
      <c r="C109" s="148" t="s">
        <v>241</v>
      </c>
      <c r="D109" s="149" t="s">
        <v>242</v>
      </c>
      <c r="E109" s="45">
        <v>485</v>
      </c>
      <c r="F109" s="6"/>
      <c r="G109" s="7">
        <f t="shared" si="1"/>
        <v>606.25</v>
      </c>
      <c r="I109" s="7">
        <v>485</v>
      </c>
    </row>
    <row r="110" spans="1:9" x14ac:dyDescent="0.25">
      <c r="A110" s="43" t="s">
        <v>243</v>
      </c>
      <c r="B110" s="29" t="s">
        <v>112</v>
      </c>
      <c r="C110" s="148" t="s">
        <v>244</v>
      </c>
      <c r="D110" s="149" t="s">
        <v>245</v>
      </c>
      <c r="E110" s="45">
        <v>461</v>
      </c>
      <c r="F110" s="6"/>
      <c r="G110" s="7">
        <f t="shared" si="1"/>
        <v>576.25</v>
      </c>
      <c r="I110" s="7">
        <v>461</v>
      </c>
    </row>
    <row r="111" spans="1:9" x14ac:dyDescent="0.25">
      <c r="A111" s="43" t="s">
        <v>246</v>
      </c>
      <c r="B111" s="29" t="s">
        <v>112</v>
      </c>
      <c r="C111" s="148" t="s">
        <v>247</v>
      </c>
      <c r="D111" s="149" t="s">
        <v>248</v>
      </c>
      <c r="E111" s="45">
        <v>960</v>
      </c>
      <c r="F111" s="6"/>
      <c r="G111" s="7">
        <f t="shared" si="1"/>
        <v>1200</v>
      </c>
      <c r="I111" s="7">
        <v>960</v>
      </c>
    </row>
    <row r="112" spans="1:9" x14ac:dyDescent="0.25">
      <c r="A112" s="43" t="s">
        <v>249</v>
      </c>
      <c r="B112" s="29" t="s">
        <v>112</v>
      </c>
      <c r="C112" s="148" t="s">
        <v>250</v>
      </c>
      <c r="D112" s="149" t="s">
        <v>251</v>
      </c>
      <c r="E112" s="45">
        <v>485</v>
      </c>
      <c r="F112" s="6"/>
      <c r="G112" s="7">
        <f t="shared" si="1"/>
        <v>606.25</v>
      </c>
      <c r="I112" s="7">
        <v>485</v>
      </c>
    </row>
    <row r="113" spans="1:9" x14ac:dyDescent="0.25">
      <c r="A113" s="43" t="s">
        <v>252</v>
      </c>
      <c r="B113" s="29" t="s">
        <v>112</v>
      </c>
      <c r="C113" s="148" t="s">
        <v>253</v>
      </c>
      <c r="D113" s="149" t="s">
        <v>254</v>
      </c>
      <c r="E113" s="45">
        <v>485</v>
      </c>
      <c r="F113" s="6"/>
      <c r="G113" s="7">
        <f t="shared" si="1"/>
        <v>606.25</v>
      </c>
      <c r="I113" s="7">
        <v>485</v>
      </c>
    </row>
    <row r="114" spans="1:9" x14ac:dyDescent="0.25">
      <c r="A114" s="43" t="s">
        <v>255</v>
      </c>
      <c r="B114" s="29" t="s">
        <v>112</v>
      </c>
      <c r="C114" s="148" t="s">
        <v>256</v>
      </c>
      <c r="D114" s="149" t="s">
        <v>257</v>
      </c>
      <c r="E114" s="45">
        <v>485</v>
      </c>
      <c r="F114" s="6"/>
      <c r="G114" s="7">
        <f t="shared" si="1"/>
        <v>606.25</v>
      </c>
      <c r="I114" s="7">
        <v>485</v>
      </c>
    </row>
    <row r="115" spans="1:9" x14ac:dyDescent="0.25">
      <c r="A115" s="43" t="s">
        <v>258</v>
      </c>
      <c r="B115" s="29" t="s">
        <v>112</v>
      </c>
      <c r="C115" s="148" t="s">
        <v>259</v>
      </c>
      <c r="D115" s="149" t="s">
        <v>260</v>
      </c>
      <c r="E115" s="45">
        <v>445</v>
      </c>
      <c r="F115" s="6"/>
      <c r="G115" s="7">
        <f t="shared" si="1"/>
        <v>556.25</v>
      </c>
      <c r="I115" s="7">
        <v>445</v>
      </c>
    </row>
    <row r="116" spans="1:9" x14ac:dyDescent="0.25">
      <c r="A116" s="43" t="s">
        <v>261</v>
      </c>
      <c r="B116" s="29" t="s">
        <v>112</v>
      </c>
      <c r="C116" s="148" t="s">
        <v>262</v>
      </c>
      <c r="D116" s="149" t="s">
        <v>263</v>
      </c>
      <c r="E116" s="45">
        <v>650</v>
      </c>
      <c r="F116" s="6"/>
      <c r="G116" s="7">
        <f t="shared" si="1"/>
        <v>812.5</v>
      </c>
      <c r="I116" s="7">
        <v>650</v>
      </c>
    </row>
    <row r="117" spans="1:9" x14ac:dyDescent="0.25">
      <c r="A117" s="43" t="s">
        <v>264</v>
      </c>
      <c r="B117" s="29" t="s">
        <v>112</v>
      </c>
      <c r="C117" s="148" t="s">
        <v>265</v>
      </c>
      <c r="D117" s="149" t="s">
        <v>266</v>
      </c>
      <c r="E117" s="45">
        <v>465</v>
      </c>
      <c r="F117" s="6"/>
      <c r="G117" s="7">
        <f t="shared" si="1"/>
        <v>581.25</v>
      </c>
      <c r="I117" s="7">
        <v>465</v>
      </c>
    </row>
    <row r="118" spans="1:9" x14ac:dyDescent="0.25">
      <c r="A118" s="43" t="s">
        <v>267</v>
      </c>
      <c r="B118" s="29" t="s">
        <v>112</v>
      </c>
      <c r="C118" s="148" t="s">
        <v>268</v>
      </c>
      <c r="D118" s="149" t="s">
        <v>269</v>
      </c>
      <c r="E118" s="45">
        <v>485</v>
      </c>
      <c r="F118" s="6"/>
      <c r="G118" s="7">
        <f t="shared" si="1"/>
        <v>606.25</v>
      </c>
      <c r="I118" s="7">
        <v>485</v>
      </c>
    </row>
    <row r="119" spans="1:9" x14ac:dyDescent="0.25">
      <c r="A119" s="43" t="s">
        <v>270</v>
      </c>
      <c r="B119" s="29" t="s">
        <v>112</v>
      </c>
      <c r="C119" s="148" t="s">
        <v>271</v>
      </c>
      <c r="D119" s="149" t="s">
        <v>272</v>
      </c>
      <c r="E119" s="45">
        <v>760</v>
      </c>
      <c r="F119" s="6"/>
      <c r="G119" s="7">
        <f t="shared" si="1"/>
        <v>950</v>
      </c>
      <c r="I119" s="7">
        <v>760</v>
      </c>
    </row>
    <row r="120" spans="1:9" x14ac:dyDescent="0.25">
      <c r="A120" s="43" t="s">
        <v>273</v>
      </c>
      <c r="B120" s="29" t="s">
        <v>112</v>
      </c>
      <c r="C120" s="148" t="s">
        <v>274</v>
      </c>
      <c r="D120" s="149" t="s">
        <v>275</v>
      </c>
      <c r="E120" s="45">
        <v>460</v>
      </c>
      <c r="F120" s="6"/>
      <c r="G120" s="7">
        <f t="shared" si="1"/>
        <v>575</v>
      </c>
      <c r="I120" s="7">
        <v>460</v>
      </c>
    </row>
    <row r="121" spans="1:9" x14ac:dyDescent="0.25">
      <c r="A121" s="43" t="s">
        <v>276</v>
      </c>
      <c r="B121" s="29" t="s">
        <v>112</v>
      </c>
      <c r="C121" s="29" t="s">
        <v>277</v>
      </c>
      <c r="D121" s="102" t="s">
        <v>278</v>
      </c>
      <c r="E121" s="45">
        <v>650</v>
      </c>
      <c r="F121" s="6"/>
      <c r="G121" s="7">
        <f t="shared" si="1"/>
        <v>812.5</v>
      </c>
      <c r="I121" s="7">
        <v>650</v>
      </c>
    </row>
    <row r="122" spans="1:9" x14ac:dyDescent="0.25">
      <c r="A122" s="43" t="s">
        <v>279</v>
      </c>
      <c r="B122" s="29" t="s">
        <v>112</v>
      </c>
      <c r="C122" s="148" t="s">
        <v>280</v>
      </c>
      <c r="D122" s="149" t="s">
        <v>281</v>
      </c>
      <c r="E122" s="45">
        <v>485</v>
      </c>
      <c r="F122" s="6"/>
      <c r="G122" s="7">
        <f t="shared" si="1"/>
        <v>606.25</v>
      </c>
      <c r="I122" s="7">
        <v>485</v>
      </c>
    </row>
    <row r="123" spans="1:9" x14ac:dyDescent="0.25">
      <c r="A123" s="43" t="s">
        <v>282</v>
      </c>
      <c r="B123" s="29" t="s">
        <v>112</v>
      </c>
      <c r="C123" s="148" t="s">
        <v>283</v>
      </c>
      <c r="D123" s="149" t="s">
        <v>284</v>
      </c>
      <c r="E123" s="45">
        <v>650</v>
      </c>
      <c r="F123" s="6"/>
      <c r="G123" s="7">
        <f t="shared" si="1"/>
        <v>812.5</v>
      </c>
      <c r="I123" s="7">
        <v>650</v>
      </c>
    </row>
    <row r="124" spans="1:9" x14ac:dyDescent="0.25">
      <c r="A124" s="43" t="s">
        <v>285</v>
      </c>
      <c r="B124" s="29" t="s">
        <v>112</v>
      </c>
      <c r="C124" s="148" t="s">
        <v>286</v>
      </c>
      <c r="D124" s="149" t="s">
        <v>287</v>
      </c>
      <c r="E124" s="45">
        <v>625</v>
      </c>
      <c r="F124" s="6"/>
      <c r="G124" s="7">
        <f t="shared" si="1"/>
        <v>781.25</v>
      </c>
      <c r="I124" s="7">
        <v>625</v>
      </c>
    </row>
    <row r="125" spans="1:9" x14ac:dyDescent="0.25">
      <c r="A125" s="43" t="s">
        <v>288</v>
      </c>
      <c r="B125" s="29" t="s">
        <v>112</v>
      </c>
      <c r="C125" s="43" t="s">
        <v>289</v>
      </c>
      <c r="D125" s="149" t="s">
        <v>290</v>
      </c>
      <c r="E125" s="45">
        <v>515</v>
      </c>
      <c r="F125" s="6"/>
      <c r="G125" s="7">
        <f t="shared" si="1"/>
        <v>643.75</v>
      </c>
      <c r="I125" s="7">
        <v>515</v>
      </c>
    </row>
    <row r="126" spans="1:9" x14ac:dyDescent="0.25">
      <c r="A126" s="43" t="s">
        <v>291</v>
      </c>
      <c r="B126" s="29" t="s">
        <v>112</v>
      </c>
      <c r="C126" s="43" t="s">
        <v>292</v>
      </c>
      <c r="D126" s="149" t="s">
        <v>293</v>
      </c>
      <c r="E126" s="45">
        <v>830</v>
      </c>
      <c r="F126" s="6"/>
      <c r="G126" s="7">
        <f t="shared" si="1"/>
        <v>1037.5</v>
      </c>
      <c r="I126" s="7">
        <v>830</v>
      </c>
    </row>
    <row r="127" spans="1:9" x14ac:dyDescent="0.25">
      <c r="A127" s="43" t="s">
        <v>294</v>
      </c>
      <c r="B127" s="29" t="s">
        <v>112</v>
      </c>
      <c r="C127" s="43" t="s">
        <v>295</v>
      </c>
      <c r="D127" s="149" t="s">
        <v>296</v>
      </c>
      <c r="E127" s="45">
        <v>461</v>
      </c>
      <c r="F127" s="6"/>
      <c r="G127" s="7">
        <f t="shared" si="1"/>
        <v>576.25</v>
      </c>
      <c r="I127" s="7">
        <v>461</v>
      </c>
    </row>
    <row r="128" spans="1:9" x14ac:dyDescent="0.25">
      <c r="A128" s="43" t="s">
        <v>297</v>
      </c>
      <c r="B128" s="29" t="s">
        <v>112</v>
      </c>
      <c r="C128" s="43" t="s">
        <v>298</v>
      </c>
      <c r="D128" s="149" t="s">
        <v>299</v>
      </c>
      <c r="E128" s="45">
        <v>485</v>
      </c>
      <c r="F128" s="6"/>
      <c r="G128" s="7">
        <f t="shared" si="1"/>
        <v>606.25</v>
      </c>
      <c r="I128" s="7">
        <v>485</v>
      </c>
    </row>
    <row r="129" spans="1:9" x14ac:dyDescent="0.25">
      <c r="A129" s="43" t="s">
        <v>300</v>
      </c>
      <c r="B129" s="29" t="s">
        <v>112</v>
      </c>
      <c r="C129" s="43" t="s">
        <v>301</v>
      </c>
      <c r="D129" s="149" t="s">
        <v>302</v>
      </c>
      <c r="E129" s="45">
        <v>485</v>
      </c>
      <c r="F129" s="6"/>
      <c r="G129" s="7">
        <f t="shared" si="1"/>
        <v>606.25</v>
      </c>
      <c r="I129" s="7">
        <v>485</v>
      </c>
    </row>
    <row r="130" spans="1:9" x14ac:dyDescent="0.25">
      <c r="A130" s="43" t="s">
        <v>303</v>
      </c>
      <c r="B130" s="29" t="s">
        <v>112</v>
      </c>
      <c r="C130" s="43" t="s">
        <v>304</v>
      </c>
      <c r="D130" s="149" t="s">
        <v>305</v>
      </c>
      <c r="E130" s="45">
        <v>520</v>
      </c>
      <c r="F130" s="6"/>
      <c r="G130" s="7">
        <f t="shared" si="1"/>
        <v>650</v>
      </c>
      <c r="I130" s="7">
        <v>520</v>
      </c>
    </row>
    <row r="131" spans="1:9" ht="18.75" customHeight="1" x14ac:dyDescent="0.25">
      <c r="A131" s="43" t="s">
        <v>306</v>
      </c>
      <c r="B131" s="29" t="s">
        <v>112</v>
      </c>
      <c r="C131" s="43" t="s">
        <v>307</v>
      </c>
      <c r="D131" s="149" t="s">
        <v>308</v>
      </c>
      <c r="E131" s="45">
        <v>860</v>
      </c>
      <c r="F131" s="6"/>
      <c r="G131" s="7">
        <f t="shared" si="1"/>
        <v>1075</v>
      </c>
      <c r="I131" s="7">
        <v>860</v>
      </c>
    </row>
    <row r="132" spans="1:9" x14ac:dyDescent="0.25">
      <c r="A132" s="43" t="s">
        <v>309</v>
      </c>
      <c r="B132" s="29" t="s">
        <v>112</v>
      </c>
      <c r="C132" s="43" t="s">
        <v>310</v>
      </c>
      <c r="D132" s="149" t="s">
        <v>311</v>
      </c>
      <c r="E132" s="45">
        <v>485</v>
      </c>
      <c r="F132" s="6"/>
      <c r="G132" s="7">
        <f t="shared" si="1"/>
        <v>606.25</v>
      </c>
      <c r="I132" s="7">
        <v>485</v>
      </c>
    </row>
    <row r="133" spans="1:9" x14ac:dyDescent="0.25">
      <c r="A133" s="43" t="s">
        <v>312</v>
      </c>
      <c r="B133" s="29" t="s">
        <v>112</v>
      </c>
      <c r="C133" s="43" t="s">
        <v>313</v>
      </c>
      <c r="D133" s="149" t="s">
        <v>314</v>
      </c>
      <c r="E133" s="45">
        <v>485</v>
      </c>
      <c r="F133" s="6"/>
      <c r="G133" s="7">
        <f t="shared" si="1"/>
        <v>606.25</v>
      </c>
      <c r="I133" s="7">
        <v>485</v>
      </c>
    </row>
    <row r="134" spans="1:9" x14ac:dyDescent="0.25">
      <c r="A134" s="43" t="s">
        <v>315</v>
      </c>
      <c r="B134" s="29" t="s">
        <v>112</v>
      </c>
      <c r="C134" s="43" t="s">
        <v>316</v>
      </c>
      <c r="D134" s="149" t="s">
        <v>317</v>
      </c>
      <c r="E134" s="45">
        <v>260</v>
      </c>
      <c r="F134" s="6"/>
      <c r="G134" s="7">
        <f t="shared" si="1"/>
        <v>325</v>
      </c>
      <c r="I134" s="7">
        <v>260</v>
      </c>
    </row>
    <row r="135" spans="1:9" x14ac:dyDescent="0.25">
      <c r="A135" s="43" t="s">
        <v>318</v>
      </c>
      <c r="B135" s="29" t="s">
        <v>112</v>
      </c>
      <c r="C135" s="43" t="s">
        <v>319</v>
      </c>
      <c r="D135" s="149" t="s">
        <v>320</v>
      </c>
      <c r="E135" s="45">
        <v>790</v>
      </c>
      <c r="F135" s="6"/>
      <c r="G135" s="7">
        <f t="shared" si="1"/>
        <v>987.5</v>
      </c>
      <c r="I135" s="7">
        <v>790</v>
      </c>
    </row>
    <row r="136" spans="1:9" x14ac:dyDescent="0.25">
      <c r="A136" s="43" t="s">
        <v>321</v>
      </c>
      <c r="B136" s="29" t="s">
        <v>112</v>
      </c>
      <c r="C136" s="43" t="s">
        <v>322</v>
      </c>
      <c r="D136" s="149" t="s">
        <v>323</v>
      </c>
      <c r="E136" s="45">
        <v>1260</v>
      </c>
      <c r="F136" s="6"/>
      <c r="G136" s="7">
        <f t="shared" si="1"/>
        <v>1575</v>
      </c>
      <c r="I136" s="7">
        <v>1260</v>
      </c>
    </row>
    <row r="137" spans="1:9" x14ac:dyDescent="0.25">
      <c r="A137" s="43" t="s">
        <v>324</v>
      </c>
      <c r="B137" s="29" t="s">
        <v>112</v>
      </c>
      <c r="C137" s="43" t="s">
        <v>325</v>
      </c>
      <c r="D137" s="149" t="s">
        <v>326</v>
      </c>
      <c r="E137" s="45">
        <v>460</v>
      </c>
      <c r="F137" s="6"/>
      <c r="G137" s="7">
        <f t="shared" si="1"/>
        <v>575</v>
      </c>
      <c r="I137" s="7">
        <v>460</v>
      </c>
    </row>
    <row r="138" spans="1:9" x14ac:dyDescent="0.25">
      <c r="A138" s="43" t="s">
        <v>327</v>
      </c>
      <c r="B138" s="29" t="s">
        <v>112</v>
      </c>
      <c r="C138" s="43" t="s">
        <v>328</v>
      </c>
      <c r="D138" s="149" t="s">
        <v>329</v>
      </c>
      <c r="E138" s="45">
        <v>510</v>
      </c>
      <c r="F138" s="6"/>
      <c r="G138" s="7">
        <f t="shared" si="1"/>
        <v>637.5</v>
      </c>
      <c r="I138" s="7">
        <v>510</v>
      </c>
    </row>
    <row r="139" spans="1:9" x14ac:dyDescent="0.25">
      <c r="A139" s="43" t="s">
        <v>330</v>
      </c>
      <c r="B139" s="29" t="s">
        <v>112</v>
      </c>
      <c r="C139" s="43" t="s">
        <v>331</v>
      </c>
      <c r="D139" s="149" t="s">
        <v>332</v>
      </c>
      <c r="E139" s="45">
        <v>445</v>
      </c>
      <c r="F139" s="6"/>
      <c r="G139" s="7">
        <f t="shared" si="1"/>
        <v>556.25</v>
      </c>
      <c r="I139" s="7">
        <v>445</v>
      </c>
    </row>
    <row r="140" spans="1:9" x14ac:dyDescent="0.25">
      <c r="A140" s="43" t="s">
        <v>333</v>
      </c>
      <c r="B140" s="29" t="s">
        <v>112</v>
      </c>
      <c r="C140" s="43" t="s">
        <v>334</v>
      </c>
      <c r="D140" s="149" t="s">
        <v>335</v>
      </c>
      <c r="E140" s="45">
        <v>1490</v>
      </c>
      <c r="F140" s="6"/>
      <c r="G140" s="7">
        <f t="shared" si="1"/>
        <v>1862.5</v>
      </c>
      <c r="I140" s="7">
        <v>1490</v>
      </c>
    </row>
    <row r="141" spans="1:9" x14ac:dyDescent="0.25">
      <c r="A141" s="43" t="s">
        <v>336</v>
      </c>
      <c r="B141" s="29" t="s">
        <v>112</v>
      </c>
      <c r="C141" s="43" t="s">
        <v>337</v>
      </c>
      <c r="D141" s="149" t="s">
        <v>338</v>
      </c>
      <c r="E141" s="45">
        <v>250</v>
      </c>
      <c r="F141" s="6"/>
      <c r="G141" s="7">
        <f t="shared" si="1"/>
        <v>312.5</v>
      </c>
      <c r="I141" s="7">
        <v>250</v>
      </c>
    </row>
    <row r="142" spans="1:9" x14ac:dyDescent="0.25">
      <c r="A142" s="43" t="s">
        <v>339</v>
      </c>
      <c r="B142" s="29" t="s">
        <v>112</v>
      </c>
      <c r="C142" s="43" t="s">
        <v>340</v>
      </c>
      <c r="D142" s="149" t="s">
        <v>341</v>
      </c>
      <c r="E142" s="45">
        <v>265</v>
      </c>
      <c r="F142" s="6"/>
      <c r="G142" s="7">
        <f t="shared" si="1"/>
        <v>331.25</v>
      </c>
      <c r="I142" s="7">
        <v>265</v>
      </c>
    </row>
    <row r="143" spans="1:9" x14ac:dyDescent="0.25">
      <c r="A143" s="43" t="s">
        <v>342</v>
      </c>
      <c r="B143" s="29" t="s">
        <v>112</v>
      </c>
      <c r="C143" s="43" t="s">
        <v>343</v>
      </c>
      <c r="D143" s="149" t="s">
        <v>344</v>
      </c>
      <c r="E143" s="45">
        <v>315</v>
      </c>
      <c r="F143" s="6"/>
      <c r="G143" s="7">
        <f t="shared" si="1"/>
        <v>393.75</v>
      </c>
      <c r="I143" s="7">
        <v>315</v>
      </c>
    </row>
    <row r="144" spans="1:9" x14ac:dyDescent="0.25">
      <c r="A144" s="43" t="s">
        <v>345</v>
      </c>
      <c r="B144" s="29" t="s">
        <v>112</v>
      </c>
      <c r="C144" s="86" t="s">
        <v>346</v>
      </c>
      <c r="D144" s="149" t="s">
        <v>347</v>
      </c>
      <c r="E144" s="45">
        <v>1960</v>
      </c>
      <c r="F144" s="6"/>
      <c r="G144" s="7">
        <f t="shared" si="1"/>
        <v>2450</v>
      </c>
      <c r="I144" s="7">
        <v>1960</v>
      </c>
    </row>
    <row r="145" spans="1:9" x14ac:dyDescent="0.25">
      <c r="A145" s="43" t="s">
        <v>348</v>
      </c>
      <c r="B145" s="29" t="s">
        <v>112</v>
      </c>
      <c r="C145" s="86" t="s">
        <v>349</v>
      </c>
      <c r="D145" s="149" t="s">
        <v>350</v>
      </c>
      <c r="E145" s="45">
        <v>1780</v>
      </c>
      <c r="F145" s="6"/>
      <c r="G145" s="7">
        <f t="shared" si="1"/>
        <v>2225</v>
      </c>
      <c r="H145" s="85"/>
      <c r="I145" s="7">
        <v>1780</v>
      </c>
    </row>
    <row r="146" spans="1:9" x14ac:dyDescent="0.25">
      <c r="A146" s="43" t="s">
        <v>351</v>
      </c>
      <c r="B146" s="35" t="s">
        <v>112</v>
      </c>
      <c r="C146" s="86" t="s">
        <v>352</v>
      </c>
      <c r="D146" s="149" t="s">
        <v>353</v>
      </c>
      <c r="E146" s="45">
        <v>933</v>
      </c>
      <c r="F146" s="6"/>
      <c r="G146" s="7">
        <f t="shared" si="1"/>
        <v>1166.25</v>
      </c>
      <c r="H146" s="85"/>
      <c r="I146" s="7">
        <v>933</v>
      </c>
    </row>
    <row r="147" spans="1:9" x14ac:dyDescent="0.25">
      <c r="A147" s="43" t="s">
        <v>354</v>
      </c>
      <c r="B147" s="35"/>
      <c r="C147" s="86"/>
      <c r="D147" s="149" t="s">
        <v>355</v>
      </c>
      <c r="E147" s="45">
        <v>300</v>
      </c>
      <c r="F147" s="6"/>
      <c r="G147" s="7">
        <f t="shared" si="1"/>
        <v>375</v>
      </c>
      <c r="H147" s="85"/>
      <c r="I147" s="7">
        <v>300</v>
      </c>
    </row>
    <row r="148" spans="1:9" x14ac:dyDescent="0.25">
      <c r="A148" s="43" t="s">
        <v>356</v>
      </c>
      <c r="B148" s="35"/>
      <c r="C148" s="86"/>
      <c r="D148" s="149" t="s">
        <v>357</v>
      </c>
      <c r="E148" s="45">
        <v>390</v>
      </c>
      <c r="F148" s="6"/>
      <c r="G148" s="7">
        <f t="shared" si="1"/>
        <v>487.5</v>
      </c>
      <c r="H148" s="85"/>
      <c r="I148" s="7">
        <v>390</v>
      </c>
    </row>
    <row r="149" spans="1:9" x14ac:dyDescent="0.25">
      <c r="A149" s="43" t="s">
        <v>358</v>
      </c>
      <c r="B149" s="35"/>
      <c r="C149" s="86"/>
      <c r="D149" s="149" t="s">
        <v>359</v>
      </c>
      <c r="E149" s="45">
        <v>520</v>
      </c>
      <c r="F149" s="6"/>
      <c r="G149" s="7">
        <f t="shared" si="1"/>
        <v>650</v>
      </c>
      <c r="H149" s="85"/>
      <c r="I149" s="7">
        <v>520</v>
      </c>
    </row>
    <row r="150" spans="1:9" x14ac:dyDescent="0.25">
      <c r="A150" s="43" t="s">
        <v>360</v>
      </c>
      <c r="B150" s="35"/>
      <c r="C150" s="86"/>
      <c r="D150" s="149" t="s">
        <v>361</v>
      </c>
      <c r="E150" s="45">
        <v>650</v>
      </c>
      <c r="F150" s="6"/>
      <c r="G150" s="7">
        <f t="shared" si="1"/>
        <v>812.5</v>
      </c>
      <c r="H150" s="85"/>
      <c r="I150" s="7">
        <v>650</v>
      </c>
    </row>
    <row r="151" spans="1:9" x14ac:dyDescent="0.25">
      <c r="A151" s="43"/>
      <c r="B151" s="35"/>
      <c r="C151" s="86"/>
      <c r="D151" s="88"/>
      <c r="E151" s="45"/>
      <c r="F151" s="6"/>
      <c r="G151" s="7">
        <f t="shared" ref="G151:G218" si="2">E151*1.25</f>
        <v>0</v>
      </c>
      <c r="H151" s="85"/>
    </row>
    <row r="152" spans="1:9" x14ac:dyDescent="0.25">
      <c r="A152" s="43"/>
      <c r="B152" s="29"/>
      <c r="C152" s="144"/>
      <c r="D152" s="151" t="s">
        <v>362</v>
      </c>
      <c r="E152" s="152"/>
      <c r="F152" s="6"/>
      <c r="G152" s="7">
        <f t="shared" si="2"/>
        <v>0</v>
      </c>
      <c r="H152" s="85"/>
    </row>
    <row r="153" spans="1:9" x14ac:dyDescent="0.25">
      <c r="A153" s="43" t="s">
        <v>363</v>
      </c>
      <c r="B153" s="29" t="s">
        <v>112</v>
      </c>
      <c r="C153" s="153" t="s">
        <v>364</v>
      </c>
      <c r="D153" s="149" t="s">
        <v>365</v>
      </c>
      <c r="E153" s="45">
        <v>375</v>
      </c>
      <c r="F153" s="6"/>
      <c r="G153" s="7">
        <f t="shared" si="2"/>
        <v>468.75</v>
      </c>
      <c r="I153" s="7">
        <v>375</v>
      </c>
    </row>
    <row r="154" spans="1:9" x14ac:dyDescent="0.25">
      <c r="A154" s="43" t="s">
        <v>366</v>
      </c>
      <c r="B154" s="29" t="s">
        <v>112</v>
      </c>
      <c r="C154" s="153" t="s">
        <v>367</v>
      </c>
      <c r="D154" s="102" t="s">
        <v>368</v>
      </c>
      <c r="E154" s="45">
        <v>2361</v>
      </c>
      <c r="F154" s="6"/>
      <c r="G154" s="7">
        <f t="shared" si="2"/>
        <v>2951.25</v>
      </c>
      <c r="I154" s="7">
        <v>2361</v>
      </c>
    </row>
    <row r="155" spans="1:9" x14ac:dyDescent="0.25">
      <c r="A155" s="43" t="s">
        <v>369</v>
      </c>
      <c r="B155" s="29" t="s">
        <v>112</v>
      </c>
      <c r="C155" s="29" t="s">
        <v>370</v>
      </c>
      <c r="D155" s="40" t="s">
        <v>371</v>
      </c>
      <c r="E155" s="45">
        <v>605</v>
      </c>
      <c r="F155" s="6"/>
      <c r="G155" s="7">
        <f t="shared" si="2"/>
        <v>756.25</v>
      </c>
      <c r="I155" s="7">
        <v>605</v>
      </c>
    </row>
    <row r="156" spans="1:9" ht="63" x14ac:dyDescent="0.25">
      <c r="A156" s="43" t="s">
        <v>372</v>
      </c>
      <c r="B156" s="29" t="s">
        <v>112</v>
      </c>
      <c r="C156" s="29" t="s">
        <v>373</v>
      </c>
      <c r="D156" s="40" t="s">
        <v>1182</v>
      </c>
      <c r="E156" s="45">
        <v>686</v>
      </c>
      <c r="F156" s="6"/>
      <c r="G156" s="7">
        <f t="shared" si="2"/>
        <v>857.5</v>
      </c>
      <c r="I156" s="7">
        <v>686</v>
      </c>
    </row>
    <row r="157" spans="1:9" x14ac:dyDescent="0.25">
      <c r="A157" s="43" t="s">
        <v>374</v>
      </c>
      <c r="B157" s="29" t="s">
        <v>112</v>
      </c>
      <c r="C157" s="27" t="s">
        <v>375</v>
      </c>
      <c r="D157" s="28" t="s">
        <v>376</v>
      </c>
      <c r="E157" s="45">
        <v>884</v>
      </c>
      <c r="F157" s="6"/>
      <c r="G157" s="7">
        <f t="shared" si="2"/>
        <v>1105</v>
      </c>
      <c r="I157" s="7">
        <v>695</v>
      </c>
    </row>
    <row r="158" spans="1:9" x14ac:dyDescent="0.25">
      <c r="A158" s="43" t="s">
        <v>377</v>
      </c>
      <c r="B158" s="29" t="s">
        <v>112</v>
      </c>
      <c r="C158" s="29" t="s">
        <v>378</v>
      </c>
      <c r="D158" s="101" t="s">
        <v>917</v>
      </c>
      <c r="E158" s="45">
        <v>1955</v>
      </c>
      <c r="F158" s="6"/>
      <c r="G158" s="7">
        <f t="shared" si="2"/>
        <v>2443.75</v>
      </c>
      <c r="I158" s="7">
        <v>1955</v>
      </c>
    </row>
    <row r="159" spans="1:9" x14ac:dyDescent="0.25">
      <c r="A159" s="43" t="s">
        <v>379</v>
      </c>
      <c r="B159" s="35" t="s">
        <v>112</v>
      </c>
      <c r="C159" s="86" t="s">
        <v>380</v>
      </c>
      <c r="D159" s="149" t="s">
        <v>381</v>
      </c>
      <c r="E159" s="45">
        <v>1475</v>
      </c>
      <c r="F159" s="6"/>
      <c r="G159" s="7">
        <f t="shared" si="2"/>
        <v>1843.75</v>
      </c>
      <c r="I159" s="7">
        <v>1475</v>
      </c>
    </row>
    <row r="160" spans="1:9" x14ac:dyDescent="0.25">
      <c r="A160" s="43"/>
      <c r="B160" s="35"/>
      <c r="C160" s="86"/>
      <c r="D160" s="88"/>
      <c r="E160" s="46"/>
      <c r="F160" s="6"/>
      <c r="G160" s="7">
        <f t="shared" si="2"/>
        <v>0</v>
      </c>
    </row>
    <row r="161" spans="1:11" x14ac:dyDescent="0.25">
      <c r="A161" s="43"/>
      <c r="B161" s="35"/>
      <c r="C161" s="86"/>
      <c r="D161" s="87" t="s">
        <v>382</v>
      </c>
      <c r="E161" s="46"/>
      <c r="F161" s="6"/>
      <c r="G161" s="7">
        <f t="shared" si="2"/>
        <v>0</v>
      </c>
    </row>
    <row r="162" spans="1:11" x14ac:dyDescent="0.25">
      <c r="A162" s="43" t="s">
        <v>383</v>
      </c>
      <c r="B162" s="35" t="s">
        <v>112</v>
      </c>
      <c r="C162" s="86" t="s">
        <v>384</v>
      </c>
      <c r="D162" s="88" t="s">
        <v>385</v>
      </c>
      <c r="E162" s="45">
        <v>86</v>
      </c>
      <c r="F162" s="6"/>
      <c r="G162" s="7">
        <f t="shared" si="2"/>
        <v>107.5</v>
      </c>
      <c r="I162" s="7">
        <v>86</v>
      </c>
    </row>
    <row r="163" spans="1:11" x14ac:dyDescent="0.25">
      <c r="A163" s="43" t="s">
        <v>386</v>
      </c>
      <c r="B163" s="35" t="s">
        <v>112</v>
      </c>
      <c r="C163" s="86" t="s">
        <v>387</v>
      </c>
      <c r="D163" s="88" t="s">
        <v>388</v>
      </c>
      <c r="E163" s="45">
        <v>155</v>
      </c>
      <c r="F163" s="6"/>
      <c r="G163" s="7">
        <f t="shared" si="2"/>
        <v>193.75</v>
      </c>
      <c r="I163" s="7">
        <v>155</v>
      </c>
    </row>
    <row r="164" spans="1:11" x14ac:dyDescent="0.25">
      <c r="A164" s="43" t="s">
        <v>389</v>
      </c>
      <c r="B164" s="35" t="s">
        <v>112</v>
      </c>
      <c r="C164" s="86" t="s">
        <v>390</v>
      </c>
      <c r="D164" s="88" t="s">
        <v>391</v>
      </c>
      <c r="E164" s="45">
        <v>155</v>
      </c>
      <c r="F164" s="6"/>
      <c r="G164" s="7">
        <f t="shared" si="2"/>
        <v>193.75</v>
      </c>
      <c r="I164" s="7">
        <v>155</v>
      </c>
    </row>
    <row r="165" spans="1:11" x14ac:dyDescent="0.25">
      <c r="A165" s="43" t="s">
        <v>392</v>
      </c>
      <c r="B165" s="35" t="s">
        <v>112</v>
      </c>
      <c r="C165" s="86" t="s">
        <v>393</v>
      </c>
      <c r="D165" s="88" t="s">
        <v>394</v>
      </c>
      <c r="E165" s="45">
        <v>178</v>
      </c>
      <c r="F165" s="6"/>
      <c r="G165" s="7">
        <f t="shared" si="2"/>
        <v>222.5</v>
      </c>
      <c r="I165" s="7">
        <v>178</v>
      </c>
    </row>
    <row r="166" spans="1:11" x14ac:dyDescent="0.25">
      <c r="A166" s="43" t="s">
        <v>395</v>
      </c>
      <c r="B166" s="35" t="s">
        <v>112</v>
      </c>
      <c r="C166" s="86" t="s">
        <v>396</v>
      </c>
      <c r="D166" s="88" t="s">
        <v>397</v>
      </c>
      <c r="E166" s="45">
        <v>178</v>
      </c>
      <c r="F166" s="6"/>
      <c r="G166" s="7">
        <f t="shared" si="2"/>
        <v>222.5</v>
      </c>
      <c r="I166" s="7">
        <v>178</v>
      </c>
    </row>
    <row r="167" spans="1:11" x14ac:dyDescent="0.25">
      <c r="A167" s="43" t="s">
        <v>398</v>
      </c>
      <c r="B167" s="35"/>
      <c r="C167" s="86"/>
      <c r="D167" s="88" t="s">
        <v>399</v>
      </c>
      <c r="E167" s="45">
        <v>240</v>
      </c>
      <c r="F167" s="6"/>
      <c r="G167" s="7">
        <f t="shared" si="2"/>
        <v>300</v>
      </c>
      <c r="I167" s="99">
        <v>300</v>
      </c>
    </row>
    <row r="168" spans="1:11" ht="31.5" x14ac:dyDescent="0.25">
      <c r="A168" s="43" t="s">
        <v>1201</v>
      </c>
      <c r="B168" s="35"/>
      <c r="C168" s="86"/>
      <c r="D168" s="88" t="s">
        <v>1202</v>
      </c>
      <c r="E168" s="45">
        <v>109</v>
      </c>
      <c r="F168" s="6"/>
      <c r="G168" s="7">
        <f t="shared" si="2"/>
        <v>136.25</v>
      </c>
      <c r="I168" s="99">
        <v>136</v>
      </c>
      <c r="K168" s="104"/>
    </row>
    <row r="169" spans="1:11" x14ac:dyDescent="0.25">
      <c r="A169" s="43"/>
      <c r="B169" s="35"/>
      <c r="C169" s="86"/>
      <c r="D169" s="88"/>
      <c r="E169" s="46"/>
      <c r="F169" s="6"/>
      <c r="G169" s="7">
        <f t="shared" si="2"/>
        <v>0</v>
      </c>
    </row>
    <row r="170" spans="1:11" x14ac:dyDescent="0.25">
      <c r="A170" s="43"/>
      <c r="B170" s="35"/>
      <c r="C170" s="86"/>
      <c r="D170" s="87" t="s">
        <v>400</v>
      </c>
      <c r="E170" s="46"/>
      <c r="F170" s="6"/>
      <c r="G170" s="7">
        <f t="shared" si="2"/>
        <v>0</v>
      </c>
    </row>
    <row r="171" spans="1:11" x14ac:dyDescent="0.25">
      <c r="A171" s="43" t="s">
        <v>401</v>
      </c>
      <c r="B171" s="29" t="s">
        <v>10</v>
      </c>
      <c r="C171" s="29" t="s">
        <v>402</v>
      </c>
      <c r="D171" s="102" t="s">
        <v>403</v>
      </c>
      <c r="E171" s="45">
        <v>191</v>
      </c>
      <c r="F171" s="6"/>
      <c r="G171" s="7">
        <f t="shared" si="2"/>
        <v>238.75</v>
      </c>
      <c r="I171" s="6">
        <v>191</v>
      </c>
    </row>
    <row r="172" spans="1:11" x14ac:dyDescent="0.25">
      <c r="A172" s="43" t="s">
        <v>404</v>
      </c>
      <c r="B172" s="29" t="s">
        <v>112</v>
      </c>
      <c r="C172" s="29" t="s">
        <v>405</v>
      </c>
      <c r="D172" s="102" t="s">
        <v>922</v>
      </c>
      <c r="E172" s="45">
        <v>143</v>
      </c>
      <c r="F172" s="6"/>
      <c r="G172" s="7">
        <f t="shared" si="2"/>
        <v>178.75</v>
      </c>
      <c r="I172" s="7">
        <v>143</v>
      </c>
    </row>
    <row r="173" spans="1:11" ht="31.5" x14ac:dyDescent="0.25">
      <c r="A173" s="43" t="s">
        <v>406</v>
      </c>
      <c r="B173" s="29" t="s">
        <v>10</v>
      </c>
      <c r="C173" s="29" t="s">
        <v>407</v>
      </c>
      <c r="D173" s="102" t="s">
        <v>408</v>
      </c>
      <c r="E173" s="45">
        <v>495</v>
      </c>
      <c r="F173" s="6"/>
      <c r="G173" s="7">
        <f t="shared" si="2"/>
        <v>618.75</v>
      </c>
      <c r="I173" s="7">
        <v>495</v>
      </c>
    </row>
    <row r="174" spans="1:11" x14ac:dyDescent="0.25">
      <c r="A174" s="43" t="s">
        <v>409</v>
      </c>
      <c r="B174" s="31" t="s">
        <v>112</v>
      </c>
      <c r="C174" s="29" t="s">
        <v>410</v>
      </c>
      <c r="D174" s="102" t="s">
        <v>910</v>
      </c>
      <c r="E174" s="45">
        <v>275</v>
      </c>
      <c r="F174" s="6"/>
      <c r="G174" s="7">
        <f t="shared" si="2"/>
        <v>343.75</v>
      </c>
      <c r="I174" s="7">
        <v>275</v>
      </c>
    </row>
    <row r="175" spans="1:11" x14ac:dyDescent="0.25">
      <c r="A175" s="43" t="s">
        <v>411</v>
      </c>
      <c r="B175" s="31" t="s">
        <v>112</v>
      </c>
      <c r="C175" s="31" t="s">
        <v>412</v>
      </c>
      <c r="D175" s="32" t="s">
        <v>909</v>
      </c>
      <c r="E175" s="45">
        <v>306</v>
      </c>
      <c r="F175" s="6"/>
      <c r="G175" s="7">
        <f t="shared" si="2"/>
        <v>382.5</v>
      </c>
      <c r="I175" s="7">
        <v>306</v>
      </c>
    </row>
    <row r="176" spans="1:11" x14ac:dyDescent="0.25">
      <c r="A176" s="43" t="s">
        <v>414</v>
      </c>
      <c r="B176" s="29" t="s">
        <v>112</v>
      </c>
      <c r="C176" s="29" t="s">
        <v>415</v>
      </c>
      <c r="D176" s="102" t="s">
        <v>416</v>
      </c>
      <c r="E176" s="45">
        <v>125</v>
      </c>
      <c r="F176" s="6"/>
      <c r="G176" s="7">
        <f t="shared" si="2"/>
        <v>156.25</v>
      </c>
      <c r="I176" s="7">
        <v>125</v>
      </c>
    </row>
    <row r="177" spans="1:18" x14ac:dyDescent="0.25">
      <c r="A177" s="43" t="s">
        <v>417</v>
      </c>
      <c r="B177" s="29" t="s">
        <v>112</v>
      </c>
      <c r="C177" s="29" t="s">
        <v>418</v>
      </c>
      <c r="D177" s="102" t="s">
        <v>419</v>
      </c>
      <c r="E177" s="45">
        <v>180</v>
      </c>
      <c r="F177" s="6"/>
      <c r="G177" s="7">
        <f t="shared" si="2"/>
        <v>225</v>
      </c>
      <c r="I177" s="7">
        <v>180</v>
      </c>
    </row>
    <row r="178" spans="1:18" x14ac:dyDescent="0.25">
      <c r="A178" s="43" t="s">
        <v>420</v>
      </c>
      <c r="B178" s="31" t="s">
        <v>112</v>
      </c>
      <c r="C178" s="29" t="s">
        <v>421</v>
      </c>
      <c r="D178" s="114" t="s">
        <v>422</v>
      </c>
      <c r="E178" s="45">
        <v>166</v>
      </c>
      <c r="F178" s="6"/>
      <c r="G178" s="7">
        <f t="shared" si="2"/>
        <v>207.5</v>
      </c>
      <c r="I178" s="7">
        <v>166</v>
      </c>
    </row>
    <row r="179" spans="1:18" x14ac:dyDescent="0.25">
      <c r="A179" s="43" t="s">
        <v>423</v>
      </c>
      <c r="B179" s="29" t="s">
        <v>112</v>
      </c>
      <c r="C179" s="29" t="s">
        <v>424</v>
      </c>
      <c r="D179" s="113" t="s">
        <v>425</v>
      </c>
      <c r="E179" s="45">
        <v>145</v>
      </c>
      <c r="F179" s="6"/>
      <c r="G179" s="7">
        <f t="shared" si="2"/>
        <v>181.25</v>
      </c>
      <c r="I179" s="7">
        <v>145</v>
      </c>
      <c r="K179" s="7" t="s">
        <v>1340</v>
      </c>
      <c r="R179" s="7" t="s">
        <v>1341</v>
      </c>
    </row>
    <row r="180" spans="1:18" x14ac:dyDescent="0.25">
      <c r="A180" s="43" t="s">
        <v>426</v>
      </c>
      <c r="B180" s="29" t="s">
        <v>112</v>
      </c>
      <c r="C180" s="29" t="s">
        <v>427</v>
      </c>
      <c r="D180" s="113" t="s">
        <v>428</v>
      </c>
      <c r="E180" s="45">
        <v>168</v>
      </c>
      <c r="F180" s="6"/>
      <c r="G180" s="7">
        <f t="shared" si="2"/>
        <v>210</v>
      </c>
      <c r="I180" s="7">
        <v>168</v>
      </c>
    </row>
    <row r="181" spans="1:18" x14ac:dyDescent="0.25">
      <c r="A181" s="43" t="s">
        <v>429</v>
      </c>
      <c r="B181" s="29"/>
      <c r="C181" s="29"/>
      <c r="D181" s="113" t="s">
        <v>430</v>
      </c>
      <c r="E181" s="45">
        <v>178</v>
      </c>
      <c r="F181" s="6"/>
      <c r="G181" s="7">
        <f t="shared" si="2"/>
        <v>222.5</v>
      </c>
      <c r="I181" s="7">
        <v>178</v>
      </c>
    </row>
    <row r="182" spans="1:18" x14ac:dyDescent="0.25">
      <c r="A182" s="43" t="s">
        <v>431</v>
      </c>
      <c r="B182" s="29" t="s">
        <v>112</v>
      </c>
      <c r="C182" s="29" t="s">
        <v>432</v>
      </c>
      <c r="D182" s="113" t="s">
        <v>433</v>
      </c>
      <c r="E182" s="45">
        <v>151</v>
      </c>
      <c r="F182" s="6"/>
      <c r="G182" s="7">
        <f t="shared" si="2"/>
        <v>188.75</v>
      </c>
      <c r="I182" s="7">
        <v>151</v>
      </c>
    </row>
    <row r="183" spans="1:18" x14ac:dyDescent="0.25">
      <c r="A183" s="43" t="s">
        <v>434</v>
      </c>
      <c r="B183" s="29" t="s">
        <v>112</v>
      </c>
      <c r="C183" s="29" t="s">
        <v>435</v>
      </c>
      <c r="D183" s="113" t="s">
        <v>436</v>
      </c>
      <c r="E183" s="45">
        <v>133</v>
      </c>
      <c r="F183" s="6"/>
      <c r="G183" s="7">
        <f t="shared" si="2"/>
        <v>166.25</v>
      </c>
      <c r="I183" s="7">
        <v>133</v>
      </c>
    </row>
    <row r="184" spans="1:18" x14ac:dyDescent="0.25">
      <c r="A184" s="43" t="s">
        <v>437</v>
      </c>
      <c r="B184" s="29" t="s">
        <v>112</v>
      </c>
      <c r="C184" s="29" t="s">
        <v>438</v>
      </c>
      <c r="D184" s="102" t="s">
        <v>439</v>
      </c>
      <c r="E184" s="45">
        <v>160</v>
      </c>
      <c r="F184" s="6"/>
      <c r="G184" s="7">
        <f t="shared" si="2"/>
        <v>200</v>
      </c>
      <c r="H184" s="30"/>
      <c r="I184" s="7">
        <v>160</v>
      </c>
    </row>
    <row r="185" spans="1:18" x14ac:dyDescent="0.25">
      <c r="A185" s="43" t="s">
        <v>440</v>
      </c>
      <c r="B185" s="29" t="s">
        <v>112</v>
      </c>
      <c r="C185" s="29" t="s">
        <v>441</v>
      </c>
      <c r="D185" s="33" t="s">
        <v>442</v>
      </c>
      <c r="E185" s="45">
        <v>130</v>
      </c>
      <c r="F185" s="6"/>
      <c r="G185" s="7">
        <f t="shared" si="2"/>
        <v>162.5</v>
      </c>
      <c r="I185" s="7">
        <v>130</v>
      </c>
    </row>
    <row r="186" spans="1:18" x14ac:dyDescent="0.25">
      <c r="A186" s="43" t="s">
        <v>443</v>
      </c>
      <c r="B186" s="29" t="s">
        <v>112</v>
      </c>
      <c r="C186" s="29" t="s">
        <v>444</v>
      </c>
      <c r="D186" s="102" t="s">
        <v>445</v>
      </c>
      <c r="E186" s="45">
        <v>128</v>
      </c>
      <c r="F186" s="6"/>
      <c r="G186" s="7">
        <f t="shared" si="2"/>
        <v>160</v>
      </c>
      <c r="I186" s="7">
        <v>128</v>
      </c>
    </row>
    <row r="187" spans="1:18" x14ac:dyDescent="0.25">
      <c r="A187" s="43" t="s">
        <v>446</v>
      </c>
      <c r="B187" s="29" t="s">
        <v>112</v>
      </c>
      <c r="C187" s="29" t="s">
        <v>447</v>
      </c>
      <c r="D187" s="102" t="s">
        <v>448</v>
      </c>
      <c r="E187" s="45">
        <v>155</v>
      </c>
      <c r="F187" s="6"/>
      <c r="G187" s="7">
        <f t="shared" si="2"/>
        <v>193.75</v>
      </c>
      <c r="I187" s="7">
        <v>155</v>
      </c>
    </row>
    <row r="188" spans="1:18" x14ac:dyDescent="0.25">
      <c r="A188" s="43" t="s">
        <v>449</v>
      </c>
      <c r="B188" s="29" t="s">
        <v>112</v>
      </c>
      <c r="C188" s="29" t="s">
        <v>450</v>
      </c>
      <c r="D188" s="115" t="s">
        <v>451</v>
      </c>
      <c r="E188" s="45">
        <v>238</v>
      </c>
      <c r="F188" s="6"/>
      <c r="G188" s="7">
        <f t="shared" si="2"/>
        <v>297.5</v>
      </c>
      <c r="I188" s="7">
        <v>238</v>
      </c>
    </row>
    <row r="189" spans="1:18" ht="17.25" customHeight="1" x14ac:dyDescent="0.25">
      <c r="A189" s="43" t="s">
        <v>452</v>
      </c>
      <c r="B189" s="29" t="s">
        <v>112</v>
      </c>
      <c r="C189" s="35" t="s">
        <v>453</v>
      </c>
      <c r="D189" s="116" t="s">
        <v>454</v>
      </c>
      <c r="E189" s="45">
        <v>213</v>
      </c>
      <c r="F189" s="6"/>
      <c r="G189" s="7">
        <f t="shared" si="2"/>
        <v>266.25</v>
      </c>
      <c r="I189" s="7">
        <v>213</v>
      </c>
    </row>
    <row r="190" spans="1:18" x14ac:dyDescent="0.25">
      <c r="A190" s="43" t="s">
        <v>455</v>
      </c>
      <c r="B190" s="29" t="s">
        <v>112</v>
      </c>
      <c r="C190" s="29" t="s">
        <v>456</v>
      </c>
      <c r="D190" s="113" t="s">
        <v>457</v>
      </c>
      <c r="E190" s="45">
        <v>160</v>
      </c>
      <c r="F190" s="6"/>
      <c r="G190" s="7">
        <f t="shared" si="2"/>
        <v>200</v>
      </c>
      <c r="I190" s="7">
        <v>160</v>
      </c>
    </row>
    <row r="191" spans="1:18" x14ac:dyDescent="0.25">
      <c r="A191" s="43" t="s">
        <v>458</v>
      </c>
      <c r="B191" s="29" t="s">
        <v>112</v>
      </c>
      <c r="C191" s="29" t="s">
        <v>459</v>
      </c>
      <c r="D191" s="32" t="s">
        <v>460</v>
      </c>
      <c r="E191" s="45">
        <v>244</v>
      </c>
      <c r="F191" s="6"/>
      <c r="G191" s="7">
        <f t="shared" si="2"/>
        <v>305</v>
      </c>
      <c r="I191" s="7">
        <v>244</v>
      </c>
    </row>
    <row r="192" spans="1:18" x14ac:dyDescent="0.25">
      <c r="A192" s="43" t="s">
        <v>461</v>
      </c>
      <c r="B192" s="29" t="s">
        <v>112</v>
      </c>
      <c r="C192" s="29" t="s">
        <v>462</v>
      </c>
      <c r="D192" s="102" t="s">
        <v>463</v>
      </c>
      <c r="E192" s="45">
        <v>309</v>
      </c>
      <c r="F192" s="6"/>
      <c r="G192" s="7">
        <f t="shared" si="2"/>
        <v>386.25</v>
      </c>
      <c r="I192" s="7">
        <v>309</v>
      </c>
    </row>
    <row r="193" spans="1:14" x14ac:dyDescent="0.25">
      <c r="A193" s="43" t="s">
        <v>464</v>
      </c>
      <c r="B193" s="29" t="s">
        <v>112</v>
      </c>
      <c r="C193" s="29" t="s">
        <v>465</v>
      </c>
      <c r="D193" s="102" t="s">
        <v>466</v>
      </c>
      <c r="E193" s="45">
        <v>320</v>
      </c>
      <c r="F193" s="6"/>
      <c r="G193" s="7">
        <f t="shared" si="2"/>
        <v>400</v>
      </c>
      <c r="I193" s="7">
        <v>320</v>
      </c>
    </row>
    <row r="194" spans="1:14" ht="31.5" x14ac:dyDescent="0.25">
      <c r="A194" s="43" t="s">
        <v>467</v>
      </c>
      <c r="B194" s="29" t="s">
        <v>112</v>
      </c>
      <c r="C194" s="29" t="s">
        <v>468</v>
      </c>
      <c r="D194" s="102" t="s">
        <v>469</v>
      </c>
      <c r="E194" s="45">
        <v>325</v>
      </c>
      <c r="F194" s="6"/>
      <c r="G194" s="7">
        <f t="shared" si="2"/>
        <v>406.25</v>
      </c>
      <c r="I194" s="7">
        <v>325</v>
      </c>
    </row>
    <row r="195" spans="1:14" ht="31.5" x14ac:dyDescent="0.25">
      <c r="A195" s="43" t="s">
        <v>470</v>
      </c>
      <c r="B195" s="29" t="s">
        <v>112</v>
      </c>
      <c r="C195" s="36" t="s">
        <v>471</v>
      </c>
      <c r="D195" s="40" t="s">
        <v>472</v>
      </c>
      <c r="E195" s="45">
        <v>460</v>
      </c>
      <c r="F195" s="6"/>
      <c r="G195" s="7">
        <f t="shared" si="2"/>
        <v>575</v>
      </c>
      <c r="I195" s="7">
        <v>460</v>
      </c>
    </row>
    <row r="196" spans="1:14" ht="31.5" x14ac:dyDescent="0.25">
      <c r="A196" s="43" t="s">
        <v>473</v>
      </c>
      <c r="B196" s="29" t="s">
        <v>112</v>
      </c>
      <c r="C196" s="36" t="s">
        <v>474</v>
      </c>
      <c r="D196" s="40" t="s">
        <v>475</v>
      </c>
      <c r="E196" s="45">
        <v>460</v>
      </c>
      <c r="F196" s="6"/>
      <c r="G196" s="7">
        <f t="shared" si="2"/>
        <v>575</v>
      </c>
      <c r="I196" s="7">
        <v>460</v>
      </c>
    </row>
    <row r="197" spans="1:14" x14ac:dyDescent="0.25">
      <c r="A197" s="43" t="s">
        <v>476</v>
      </c>
      <c r="B197" s="29" t="s">
        <v>112</v>
      </c>
      <c r="C197" s="29" t="s">
        <v>477</v>
      </c>
      <c r="D197" s="38" t="s">
        <v>478</v>
      </c>
      <c r="E197" s="45">
        <v>511</v>
      </c>
      <c r="F197" s="6"/>
      <c r="G197" s="7">
        <f t="shared" si="2"/>
        <v>638.75</v>
      </c>
      <c r="I197" s="7">
        <v>511</v>
      </c>
    </row>
    <row r="198" spans="1:14" x14ac:dyDescent="0.25">
      <c r="A198" s="43" t="s">
        <v>479</v>
      </c>
      <c r="B198" s="29" t="s">
        <v>112</v>
      </c>
      <c r="C198" s="29" t="s">
        <v>480</v>
      </c>
      <c r="D198" s="89" t="s">
        <v>481</v>
      </c>
      <c r="E198" s="45">
        <v>460</v>
      </c>
      <c r="F198" s="6"/>
      <c r="G198" s="7">
        <f t="shared" si="2"/>
        <v>575</v>
      </c>
      <c r="I198" s="7">
        <v>460</v>
      </c>
    </row>
    <row r="199" spans="1:14" ht="47.25" x14ac:dyDescent="0.25">
      <c r="A199" s="43" t="s">
        <v>482</v>
      </c>
      <c r="B199" s="29"/>
      <c r="C199" s="29"/>
      <c r="D199" s="40" t="s">
        <v>1394</v>
      </c>
      <c r="E199" s="45">
        <v>1071</v>
      </c>
      <c r="F199" s="6"/>
      <c r="G199" s="7">
        <f t="shared" si="2"/>
        <v>1338.75</v>
      </c>
      <c r="I199" s="7">
        <v>390</v>
      </c>
    </row>
    <row r="200" spans="1:14" ht="47.25" x14ac:dyDescent="0.25">
      <c r="A200" s="43" t="s">
        <v>483</v>
      </c>
      <c r="B200" s="29"/>
      <c r="C200" s="29"/>
      <c r="D200" s="40" t="s">
        <v>1395</v>
      </c>
      <c r="E200" s="45">
        <v>596</v>
      </c>
      <c r="F200" s="6"/>
      <c r="G200" s="7">
        <f t="shared" si="2"/>
        <v>745</v>
      </c>
    </row>
    <row r="201" spans="1:14" ht="63" x14ac:dyDescent="0.25">
      <c r="A201" s="43" t="s">
        <v>911</v>
      </c>
      <c r="B201" s="29"/>
      <c r="C201" s="29"/>
      <c r="D201" s="40" t="s">
        <v>1397</v>
      </c>
      <c r="E201" s="45">
        <v>1111</v>
      </c>
      <c r="F201" s="6"/>
      <c r="G201" s="7">
        <f t="shared" si="2"/>
        <v>1388.75</v>
      </c>
    </row>
    <row r="202" spans="1:14" x14ac:dyDescent="0.25">
      <c r="A202" s="43" t="s">
        <v>1186</v>
      </c>
      <c r="B202" s="31"/>
      <c r="C202" s="31"/>
      <c r="D202" s="40" t="s">
        <v>484</v>
      </c>
      <c r="E202" s="45">
        <v>485</v>
      </c>
      <c r="F202" s="6"/>
      <c r="G202" s="7">
        <f t="shared" si="2"/>
        <v>606.25</v>
      </c>
      <c r="I202" s="7">
        <v>355</v>
      </c>
    </row>
    <row r="203" spans="1:14" x14ac:dyDescent="0.25">
      <c r="A203" s="43" t="s">
        <v>1187</v>
      </c>
      <c r="B203" s="72"/>
      <c r="C203" s="72"/>
      <c r="D203" s="73" t="s">
        <v>912</v>
      </c>
      <c r="E203" s="45">
        <v>160</v>
      </c>
      <c r="F203" s="6"/>
      <c r="G203" s="7">
        <f t="shared" si="2"/>
        <v>200</v>
      </c>
      <c r="I203" s="7">
        <v>160</v>
      </c>
    </row>
    <row r="204" spans="1:14" x14ac:dyDescent="0.25">
      <c r="A204" s="43" t="s">
        <v>1199</v>
      </c>
      <c r="B204" s="72"/>
      <c r="C204" s="72"/>
      <c r="D204" s="73" t="s">
        <v>1188</v>
      </c>
      <c r="E204" s="45">
        <v>441</v>
      </c>
      <c r="F204" s="6"/>
      <c r="G204" s="7">
        <f t="shared" si="2"/>
        <v>551.25</v>
      </c>
      <c r="I204" s="7">
        <v>441</v>
      </c>
    </row>
    <row r="205" spans="1:14" x14ac:dyDescent="0.25">
      <c r="A205" s="43" t="s">
        <v>1248</v>
      </c>
      <c r="B205" s="72"/>
      <c r="C205" s="72"/>
      <c r="D205" s="73" t="s">
        <v>1189</v>
      </c>
      <c r="E205" s="45">
        <v>425</v>
      </c>
      <c r="F205" s="6"/>
      <c r="G205" s="7">
        <f t="shared" si="2"/>
        <v>531.25</v>
      </c>
      <c r="I205" s="7">
        <v>425</v>
      </c>
    </row>
    <row r="206" spans="1:14" x14ac:dyDescent="0.25">
      <c r="A206" s="43" t="s">
        <v>1382</v>
      </c>
      <c r="B206" s="72"/>
      <c r="C206" s="72"/>
      <c r="D206" s="73" t="s">
        <v>1200</v>
      </c>
      <c r="E206" s="45">
        <v>240</v>
      </c>
      <c r="F206" s="6"/>
      <c r="G206" s="7">
        <f t="shared" si="2"/>
        <v>300</v>
      </c>
      <c r="I206" s="7">
        <v>240</v>
      </c>
    </row>
    <row r="207" spans="1:14" ht="47.25" x14ac:dyDescent="0.25">
      <c r="A207" s="43" t="s">
        <v>1386</v>
      </c>
      <c r="B207" s="72"/>
      <c r="C207" s="72"/>
      <c r="D207" s="73" t="s">
        <v>1249</v>
      </c>
      <c r="E207" s="45">
        <v>978</v>
      </c>
      <c r="F207" s="6"/>
      <c r="G207" s="7">
        <f t="shared" si="2"/>
        <v>1222.5</v>
      </c>
      <c r="I207" s="99">
        <v>1223</v>
      </c>
      <c r="N207" s="7" t="s">
        <v>1259</v>
      </c>
    </row>
    <row r="208" spans="1:14" ht="47.25" x14ac:dyDescent="0.25">
      <c r="A208" s="43" t="s">
        <v>1393</v>
      </c>
      <c r="B208" s="72"/>
      <c r="C208" s="72"/>
      <c r="D208" s="73" t="s">
        <v>1383</v>
      </c>
      <c r="E208" s="45">
        <v>1740</v>
      </c>
      <c r="F208" s="6"/>
      <c r="I208" s="99"/>
    </row>
    <row r="209" spans="1:9" x14ac:dyDescent="0.25">
      <c r="A209" s="43" t="s">
        <v>1396</v>
      </c>
      <c r="B209" s="72"/>
      <c r="C209" s="72"/>
      <c r="D209" s="73" t="s">
        <v>1387</v>
      </c>
      <c r="E209" s="45">
        <v>577</v>
      </c>
      <c r="F209" s="6"/>
      <c r="I209" s="99"/>
    </row>
    <row r="210" spans="1:9" x14ac:dyDescent="0.25">
      <c r="A210" s="43"/>
      <c r="B210" s="35"/>
      <c r="C210" s="86"/>
      <c r="D210" s="88"/>
      <c r="E210" s="153"/>
      <c r="F210" s="6"/>
      <c r="G210" s="7">
        <f t="shared" si="2"/>
        <v>0</v>
      </c>
    </row>
    <row r="211" spans="1:9" x14ac:dyDescent="0.25">
      <c r="A211" s="43"/>
      <c r="B211" s="154"/>
      <c r="C211" s="154"/>
      <c r="D211" s="155" t="s">
        <v>485</v>
      </c>
      <c r="E211" s="46"/>
      <c r="F211" s="6"/>
      <c r="G211" s="7">
        <f t="shared" si="2"/>
        <v>0</v>
      </c>
    </row>
    <row r="212" spans="1:9" x14ac:dyDescent="0.25">
      <c r="A212" s="43" t="s">
        <v>486</v>
      </c>
      <c r="B212" s="29" t="s">
        <v>112</v>
      </c>
      <c r="C212" s="29" t="s">
        <v>487</v>
      </c>
      <c r="D212" s="62" t="s">
        <v>488</v>
      </c>
      <c r="E212" s="45">
        <v>540</v>
      </c>
      <c r="F212" s="6"/>
      <c r="G212" s="7">
        <f t="shared" si="2"/>
        <v>675</v>
      </c>
      <c r="I212" s="7">
        <v>540</v>
      </c>
    </row>
    <row r="213" spans="1:9" x14ac:dyDescent="0.25">
      <c r="A213" s="43" t="s">
        <v>489</v>
      </c>
      <c r="B213" s="29" t="s">
        <v>112</v>
      </c>
      <c r="C213" s="29" t="s">
        <v>490</v>
      </c>
      <c r="D213" s="62" t="s">
        <v>491</v>
      </c>
      <c r="E213" s="45">
        <v>1510</v>
      </c>
      <c r="F213" s="6"/>
      <c r="G213" s="7">
        <f t="shared" si="2"/>
        <v>1887.5</v>
      </c>
      <c r="I213" s="7">
        <v>1510</v>
      </c>
    </row>
    <row r="214" spans="1:9" ht="51.75" customHeight="1" x14ac:dyDescent="0.25">
      <c r="A214" s="43" t="s">
        <v>492</v>
      </c>
      <c r="B214" s="29" t="s">
        <v>112</v>
      </c>
      <c r="C214" s="29" t="s">
        <v>493</v>
      </c>
      <c r="D214" s="62" t="s">
        <v>1195</v>
      </c>
      <c r="E214" s="45">
        <v>540</v>
      </c>
      <c r="F214" s="6"/>
      <c r="G214" s="7">
        <f t="shared" si="2"/>
        <v>675</v>
      </c>
      <c r="I214" s="7">
        <v>540</v>
      </c>
    </row>
    <row r="215" spans="1:9" ht="31.5" x14ac:dyDescent="0.25">
      <c r="A215" s="43" t="s">
        <v>494</v>
      </c>
      <c r="B215" s="29" t="s">
        <v>112</v>
      </c>
      <c r="C215" s="29" t="s">
        <v>495</v>
      </c>
      <c r="D215" s="62" t="s">
        <v>496</v>
      </c>
      <c r="E215" s="45">
        <v>540</v>
      </c>
      <c r="F215" s="6"/>
      <c r="G215" s="7">
        <f t="shared" si="2"/>
        <v>675</v>
      </c>
      <c r="I215" s="7">
        <v>540</v>
      </c>
    </row>
    <row r="216" spans="1:9" ht="31.5" x14ac:dyDescent="0.25">
      <c r="A216" s="43" t="s">
        <v>497</v>
      </c>
      <c r="B216" s="29" t="s">
        <v>112</v>
      </c>
      <c r="C216" s="29" t="s">
        <v>498</v>
      </c>
      <c r="D216" s="62" t="s">
        <v>913</v>
      </c>
      <c r="E216" s="45">
        <v>540</v>
      </c>
      <c r="F216" s="6"/>
      <c r="G216" s="7">
        <f t="shared" si="2"/>
        <v>675</v>
      </c>
      <c r="I216" s="7">
        <v>540</v>
      </c>
    </row>
    <row r="217" spans="1:9" ht="31.5" x14ac:dyDescent="0.25">
      <c r="A217" s="43" t="s">
        <v>500</v>
      </c>
      <c r="B217" s="29" t="s">
        <v>112</v>
      </c>
      <c r="C217" s="29" t="s">
        <v>501</v>
      </c>
      <c r="D217" s="62" t="s">
        <v>502</v>
      </c>
      <c r="E217" s="45">
        <v>725</v>
      </c>
      <c r="F217" s="6"/>
      <c r="G217" s="7">
        <f t="shared" si="2"/>
        <v>906.25</v>
      </c>
      <c r="I217" s="7">
        <v>725</v>
      </c>
    </row>
    <row r="218" spans="1:9" ht="24.75" customHeight="1" x14ac:dyDescent="0.25">
      <c r="A218" s="43" t="s">
        <v>503</v>
      </c>
      <c r="B218" s="29" t="s">
        <v>112</v>
      </c>
      <c r="C218" s="29" t="s">
        <v>504</v>
      </c>
      <c r="D218" s="62" t="s">
        <v>505</v>
      </c>
      <c r="E218" s="45">
        <v>725</v>
      </c>
      <c r="F218" s="6"/>
      <c r="G218" s="7">
        <f t="shared" si="2"/>
        <v>906.25</v>
      </c>
      <c r="I218" s="7">
        <v>725</v>
      </c>
    </row>
    <row r="219" spans="1:9" ht="47.25" x14ac:dyDescent="0.25">
      <c r="A219" s="43" t="s">
        <v>506</v>
      </c>
      <c r="B219" s="29" t="s">
        <v>112</v>
      </c>
      <c r="C219" s="29" t="s">
        <v>507</v>
      </c>
      <c r="D219" s="62" t="s">
        <v>508</v>
      </c>
      <c r="E219" s="45">
        <v>350</v>
      </c>
      <c r="F219" s="6"/>
      <c r="G219" s="7">
        <f t="shared" ref="G219:G283" si="3">E219*1.25</f>
        <v>437.5</v>
      </c>
      <c r="I219" s="7">
        <v>350</v>
      </c>
    </row>
    <row r="220" spans="1:9" x14ac:dyDescent="0.25">
      <c r="A220" s="43" t="s">
        <v>1203</v>
      </c>
      <c r="B220" s="29"/>
      <c r="C220" s="29"/>
      <c r="D220" s="62" t="s">
        <v>1204</v>
      </c>
      <c r="E220" s="45">
        <v>200</v>
      </c>
      <c r="F220" s="6"/>
      <c r="G220" s="7">
        <f t="shared" si="3"/>
        <v>250</v>
      </c>
      <c r="I220" s="99"/>
    </row>
    <row r="221" spans="1:9" ht="33.75" customHeight="1" x14ac:dyDescent="0.25">
      <c r="A221" s="43" t="s">
        <v>1205</v>
      </c>
      <c r="B221" s="29"/>
      <c r="C221" s="29"/>
      <c r="D221" s="62" t="s">
        <v>1206</v>
      </c>
      <c r="E221" s="45">
        <v>1300</v>
      </c>
      <c r="F221" s="6"/>
      <c r="G221" s="7">
        <f t="shared" si="3"/>
        <v>1625</v>
      </c>
      <c r="I221" s="99"/>
    </row>
    <row r="222" spans="1:9" ht="21" customHeight="1" x14ac:dyDescent="0.25">
      <c r="A222" s="43" t="s">
        <v>1207</v>
      </c>
      <c r="B222" s="29"/>
      <c r="C222" s="29"/>
      <c r="D222" s="62" t="s">
        <v>1208</v>
      </c>
      <c r="E222" s="45">
        <v>240</v>
      </c>
      <c r="F222" s="6"/>
      <c r="G222" s="7">
        <f t="shared" si="3"/>
        <v>300</v>
      </c>
      <c r="I222" s="99"/>
    </row>
    <row r="223" spans="1:9" ht="21" customHeight="1" x14ac:dyDescent="0.25">
      <c r="A223" s="43" t="s">
        <v>1244</v>
      </c>
      <c r="B223" s="29"/>
      <c r="C223" s="29"/>
      <c r="D223" s="62" t="s">
        <v>1245</v>
      </c>
      <c r="E223" s="45">
        <v>596</v>
      </c>
      <c r="F223" s="6"/>
      <c r="G223" s="7">
        <f t="shared" si="3"/>
        <v>745</v>
      </c>
    </row>
    <row r="224" spans="1:9" ht="21" customHeight="1" x14ac:dyDescent="0.25">
      <c r="A224" s="43"/>
      <c r="B224" s="29"/>
      <c r="C224" s="29"/>
      <c r="D224" s="62"/>
      <c r="E224" s="45"/>
      <c r="F224" s="6"/>
      <c r="G224" s="7">
        <f t="shared" si="3"/>
        <v>0</v>
      </c>
    </row>
    <row r="225" spans="1:9" x14ac:dyDescent="0.25">
      <c r="A225" s="43"/>
      <c r="B225" s="29"/>
      <c r="C225" s="29"/>
      <c r="D225" s="62"/>
      <c r="E225" s="46"/>
      <c r="F225" s="6"/>
      <c r="G225" s="7">
        <f t="shared" si="3"/>
        <v>0</v>
      </c>
    </row>
    <row r="226" spans="1:9" x14ac:dyDescent="0.25">
      <c r="A226" s="43"/>
      <c r="B226" s="29"/>
      <c r="C226" s="144"/>
      <c r="D226" s="156" t="s">
        <v>509</v>
      </c>
      <c r="E226" s="46"/>
      <c r="F226" s="6"/>
      <c r="G226" s="7">
        <f t="shared" si="3"/>
        <v>0</v>
      </c>
    </row>
    <row r="227" spans="1:9" x14ac:dyDescent="0.25">
      <c r="A227" s="43" t="s">
        <v>510</v>
      </c>
      <c r="B227" s="29" t="s">
        <v>112</v>
      </c>
      <c r="C227" s="148" t="s">
        <v>511</v>
      </c>
      <c r="D227" s="88" t="s">
        <v>512</v>
      </c>
      <c r="E227" s="45">
        <v>300</v>
      </c>
      <c r="F227" s="6"/>
      <c r="G227" s="7">
        <f t="shared" si="3"/>
        <v>375</v>
      </c>
      <c r="I227" s="7">
        <v>300</v>
      </c>
    </row>
    <row r="228" spans="1:9" x14ac:dyDescent="0.25">
      <c r="A228" s="43" t="s">
        <v>513</v>
      </c>
      <c r="B228" s="29" t="s">
        <v>112</v>
      </c>
      <c r="C228" s="148" t="s">
        <v>514</v>
      </c>
      <c r="D228" s="88" t="s">
        <v>515</v>
      </c>
      <c r="E228" s="45">
        <v>300</v>
      </c>
      <c r="F228" s="6"/>
      <c r="G228" s="7">
        <f t="shared" si="3"/>
        <v>375</v>
      </c>
      <c r="I228" s="7">
        <v>300</v>
      </c>
    </row>
    <row r="229" spans="1:9" x14ac:dyDescent="0.25">
      <c r="A229" s="43" t="s">
        <v>516</v>
      </c>
      <c r="B229" s="29" t="s">
        <v>112</v>
      </c>
      <c r="C229" s="148" t="s">
        <v>517</v>
      </c>
      <c r="D229" s="88" t="s">
        <v>518</v>
      </c>
      <c r="E229" s="45">
        <v>300</v>
      </c>
      <c r="F229" s="6"/>
      <c r="G229" s="7">
        <f t="shared" si="3"/>
        <v>375</v>
      </c>
      <c r="I229" s="7">
        <v>300</v>
      </c>
    </row>
    <row r="230" spans="1:9" x14ac:dyDescent="0.25">
      <c r="A230" s="43" t="s">
        <v>519</v>
      </c>
      <c r="B230" s="29" t="s">
        <v>112</v>
      </c>
      <c r="C230" s="148" t="s">
        <v>520</v>
      </c>
      <c r="D230" s="13" t="s">
        <v>521</v>
      </c>
      <c r="E230" s="45">
        <v>300</v>
      </c>
      <c r="F230" s="6"/>
      <c r="G230" s="7">
        <f t="shared" si="3"/>
        <v>375</v>
      </c>
      <c r="I230" s="7">
        <v>300</v>
      </c>
    </row>
    <row r="231" spans="1:9" x14ac:dyDescent="0.25">
      <c r="A231" s="43" t="s">
        <v>522</v>
      </c>
      <c r="B231" s="29" t="s">
        <v>112</v>
      </c>
      <c r="C231" s="148" t="s">
        <v>523</v>
      </c>
      <c r="D231" s="157" t="s">
        <v>524</v>
      </c>
      <c r="E231" s="45">
        <v>375</v>
      </c>
      <c r="F231" s="6"/>
      <c r="G231" s="7">
        <f t="shared" si="3"/>
        <v>468.75</v>
      </c>
      <c r="I231" s="7">
        <v>375</v>
      </c>
    </row>
    <row r="232" spans="1:9" x14ac:dyDescent="0.25">
      <c r="A232" s="43" t="s">
        <v>525</v>
      </c>
      <c r="B232" s="29" t="s">
        <v>112</v>
      </c>
      <c r="C232" s="148" t="s">
        <v>526</v>
      </c>
      <c r="D232" s="157" t="s">
        <v>527</v>
      </c>
      <c r="E232" s="45">
        <v>300</v>
      </c>
      <c r="F232" s="6"/>
      <c r="G232" s="7">
        <f t="shared" si="3"/>
        <v>375</v>
      </c>
      <c r="I232" s="7">
        <v>300</v>
      </c>
    </row>
    <row r="233" spans="1:9" ht="15" customHeight="1" x14ac:dyDescent="0.25">
      <c r="A233" s="43" t="s">
        <v>528</v>
      </c>
      <c r="B233" s="29" t="s">
        <v>112</v>
      </c>
      <c r="C233" s="148" t="s">
        <v>529</v>
      </c>
      <c r="D233" s="88" t="s">
        <v>530</v>
      </c>
      <c r="E233" s="45">
        <v>300</v>
      </c>
      <c r="F233" s="6"/>
      <c r="G233" s="7">
        <f t="shared" si="3"/>
        <v>375</v>
      </c>
      <c r="I233" s="7">
        <v>300</v>
      </c>
    </row>
    <row r="234" spans="1:9" ht="15" customHeight="1" x14ac:dyDescent="0.25">
      <c r="A234" s="43" t="s">
        <v>531</v>
      </c>
      <c r="B234" s="29" t="s">
        <v>112</v>
      </c>
      <c r="C234" s="148" t="s">
        <v>532</v>
      </c>
      <c r="D234" s="88" t="s">
        <v>533</v>
      </c>
      <c r="E234" s="45">
        <v>300</v>
      </c>
      <c r="F234" s="6"/>
      <c r="G234" s="7">
        <f t="shared" si="3"/>
        <v>375</v>
      </c>
      <c r="I234" s="7">
        <v>300</v>
      </c>
    </row>
    <row r="235" spans="1:9" ht="31.5" x14ac:dyDescent="0.25">
      <c r="A235" s="43" t="s">
        <v>534</v>
      </c>
      <c r="B235" s="29" t="s">
        <v>112</v>
      </c>
      <c r="C235" s="148" t="s">
        <v>535</v>
      </c>
      <c r="D235" s="88" t="s">
        <v>536</v>
      </c>
      <c r="E235" s="45">
        <v>300</v>
      </c>
      <c r="F235" s="6"/>
      <c r="G235" s="7">
        <f t="shared" si="3"/>
        <v>375</v>
      </c>
      <c r="I235" s="7">
        <v>300</v>
      </c>
    </row>
    <row r="236" spans="1:9" x14ac:dyDescent="0.25">
      <c r="A236" s="43" t="s">
        <v>537</v>
      </c>
      <c r="B236" s="29" t="s">
        <v>112</v>
      </c>
      <c r="C236" s="148" t="s">
        <v>538</v>
      </c>
      <c r="D236" s="88" t="s">
        <v>1400</v>
      </c>
      <c r="E236" s="45">
        <v>300</v>
      </c>
      <c r="F236" s="6"/>
      <c r="G236" s="7">
        <f t="shared" si="3"/>
        <v>375</v>
      </c>
      <c r="I236" s="7">
        <v>300</v>
      </c>
    </row>
    <row r="237" spans="1:9" x14ac:dyDescent="0.25">
      <c r="A237" s="43" t="s">
        <v>539</v>
      </c>
      <c r="B237" s="29" t="s">
        <v>112</v>
      </c>
      <c r="C237" s="148" t="s">
        <v>540</v>
      </c>
      <c r="D237" s="88" t="s">
        <v>541</v>
      </c>
      <c r="E237" s="45">
        <v>300</v>
      </c>
      <c r="F237" s="6"/>
      <c r="G237" s="7">
        <f t="shared" si="3"/>
        <v>375</v>
      </c>
      <c r="I237" s="7">
        <v>300</v>
      </c>
    </row>
    <row r="238" spans="1:9" x14ac:dyDescent="0.25">
      <c r="A238" s="43" t="s">
        <v>542</v>
      </c>
      <c r="B238" s="29" t="s">
        <v>112</v>
      </c>
      <c r="C238" s="148" t="s">
        <v>543</v>
      </c>
      <c r="D238" s="88" t="s">
        <v>544</v>
      </c>
      <c r="E238" s="45">
        <v>300</v>
      </c>
      <c r="F238" s="6"/>
      <c r="G238" s="7">
        <f t="shared" si="3"/>
        <v>375</v>
      </c>
      <c r="I238" s="7">
        <v>300</v>
      </c>
    </row>
    <row r="239" spans="1:9" x14ac:dyDescent="0.25">
      <c r="A239" s="43" t="s">
        <v>545</v>
      </c>
      <c r="B239" s="29" t="s">
        <v>112</v>
      </c>
      <c r="C239" s="148" t="s">
        <v>546</v>
      </c>
      <c r="D239" s="88" t="s">
        <v>547</v>
      </c>
      <c r="E239" s="45">
        <v>300</v>
      </c>
      <c r="F239" s="6"/>
      <c r="G239" s="7">
        <f t="shared" si="3"/>
        <v>375</v>
      </c>
      <c r="I239" s="7">
        <v>300</v>
      </c>
    </row>
    <row r="240" spans="1:9" x14ac:dyDescent="0.25">
      <c r="A240" s="43" t="s">
        <v>548</v>
      </c>
      <c r="B240" s="29" t="s">
        <v>112</v>
      </c>
      <c r="C240" s="148" t="s">
        <v>549</v>
      </c>
      <c r="D240" s="88" t="s">
        <v>550</v>
      </c>
      <c r="E240" s="45">
        <v>300</v>
      </c>
      <c r="F240" s="6"/>
      <c r="G240" s="7">
        <f t="shared" si="3"/>
        <v>375</v>
      </c>
      <c r="I240" s="7">
        <v>300</v>
      </c>
    </row>
    <row r="241" spans="1:9" x14ac:dyDescent="0.25">
      <c r="A241" s="43" t="s">
        <v>551</v>
      </c>
      <c r="B241" s="29" t="s">
        <v>112</v>
      </c>
      <c r="C241" s="148" t="s">
        <v>552</v>
      </c>
      <c r="D241" s="13" t="s">
        <v>553</v>
      </c>
      <c r="E241" s="45">
        <v>450</v>
      </c>
      <c r="F241" s="6"/>
      <c r="G241" s="7">
        <f t="shared" si="3"/>
        <v>562.5</v>
      </c>
      <c r="I241" s="7">
        <v>450</v>
      </c>
    </row>
    <row r="242" spans="1:9" x14ac:dyDescent="0.25">
      <c r="A242" s="43"/>
      <c r="B242" s="35"/>
      <c r="C242" s="86"/>
      <c r="D242" s="88"/>
      <c r="E242" s="46"/>
      <c r="F242" s="6"/>
      <c r="G242" s="7">
        <f t="shared" si="3"/>
        <v>0</v>
      </c>
    </row>
    <row r="243" spans="1:9" x14ac:dyDescent="0.25">
      <c r="A243" s="43"/>
      <c r="B243" s="35"/>
      <c r="C243" s="86"/>
      <c r="D243" s="87" t="s">
        <v>554</v>
      </c>
      <c r="E243" s="46"/>
      <c r="F243" s="6"/>
      <c r="G243" s="7">
        <f t="shared" si="3"/>
        <v>0</v>
      </c>
    </row>
    <row r="244" spans="1:9" x14ac:dyDescent="0.25">
      <c r="A244" s="43" t="s">
        <v>555</v>
      </c>
      <c r="B244" s="35" t="s">
        <v>112</v>
      </c>
      <c r="C244" s="144" t="s">
        <v>556</v>
      </c>
      <c r="D244" s="13" t="s">
        <v>557</v>
      </c>
      <c r="E244" s="45">
        <v>600</v>
      </c>
      <c r="F244" s="6"/>
      <c r="G244" s="7">
        <f t="shared" si="3"/>
        <v>750</v>
      </c>
      <c r="I244" s="7">
        <v>600</v>
      </c>
    </row>
    <row r="245" spans="1:9" x14ac:dyDescent="0.25">
      <c r="A245" s="43" t="s">
        <v>558</v>
      </c>
      <c r="B245" s="35" t="s">
        <v>112</v>
      </c>
      <c r="C245" s="144" t="s">
        <v>559</v>
      </c>
      <c r="D245" s="13" t="s">
        <v>560</v>
      </c>
      <c r="E245" s="45">
        <v>291</v>
      </c>
      <c r="F245" s="6"/>
      <c r="G245" s="7">
        <f t="shared" si="3"/>
        <v>363.75</v>
      </c>
      <c r="I245" s="7">
        <v>291</v>
      </c>
    </row>
    <row r="246" spans="1:9" x14ac:dyDescent="0.25">
      <c r="A246" s="43" t="s">
        <v>561</v>
      </c>
      <c r="B246" s="35" t="s">
        <v>112</v>
      </c>
      <c r="C246" s="144" t="s">
        <v>562</v>
      </c>
      <c r="D246" s="13" t="s">
        <v>563</v>
      </c>
      <c r="E246" s="45">
        <v>291</v>
      </c>
      <c r="F246" s="6"/>
      <c r="G246" s="7">
        <f t="shared" si="3"/>
        <v>363.75</v>
      </c>
      <c r="I246" s="7">
        <v>291</v>
      </c>
    </row>
    <row r="247" spans="1:9" x14ac:dyDescent="0.25">
      <c r="A247" s="43" t="s">
        <v>564</v>
      </c>
      <c r="B247" s="35" t="s">
        <v>112</v>
      </c>
      <c r="C247" s="144" t="s">
        <v>565</v>
      </c>
      <c r="D247" s="145" t="s">
        <v>566</v>
      </c>
      <c r="E247" s="45">
        <v>594</v>
      </c>
      <c r="F247" s="6"/>
      <c r="G247" s="7">
        <f t="shared" si="3"/>
        <v>742.5</v>
      </c>
      <c r="I247" s="7">
        <v>594</v>
      </c>
    </row>
    <row r="248" spans="1:9" x14ac:dyDescent="0.25">
      <c r="A248" s="43" t="s">
        <v>567</v>
      </c>
      <c r="B248" s="35" t="s">
        <v>112</v>
      </c>
      <c r="C248" s="144" t="s">
        <v>568</v>
      </c>
      <c r="D248" s="13" t="s">
        <v>569</v>
      </c>
      <c r="E248" s="45">
        <v>594</v>
      </c>
      <c r="F248" s="6"/>
      <c r="G248" s="7">
        <f t="shared" si="3"/>
        <v>742.5</v>
      </c>
      <c r="I248" s="7">
        <v>594</v>
      </c>
    </row>
    <row r="249" spans="1:9" x14ac:dyDescent="0.25">
      <c r="A249" s="43"/>
      <c r="B249" s="35"/>
      <c r="C249" s="86"/>
      <c r="D249" s="87"/>
      <c r="E249" s="46"/>
      <c r="F249" s="6"/>
      <c r="G249" s="7">
        <f t="shared" si="3"/>
        <v>0</v>
      </c>
    </row>
    <row r="250" spans="1:9" x14ac:dyDescent="0.25">
      <c r="A250" s="43"/>
      <c r="B250" s="35"/>
      <c r="C250" s="86"/>
      <c r="D250" s="87" t="s">
        <v>570</v>
      </c>
      <c r="E250" s="46"/>
      <c r="F250" s="6"/>
      <c r="G250" s="7">
        <f t="shared" si="3"/>
        <v>0</v>
      </c>
    </row>
    <row r="251" spans="1:9" x14ac:dyDescent="0.25">
      <c r="A251" s="43" t="s">
        <v>571</v>
      </c>
      <c r="B251" s="35" t="s">
        <v>112</v>
      </c>
      <c r="C251" s="144" t="s">
        <v>572</v>
      </c>
      <c r="D251" s="145" t="s">
        <v>573</v>
      </c>
      <c r="E251" s="45">
        <v>3163</v>
      </c>
      <c r="F251" s="6"/>
      <c r="G251" s="7">
        <f t="shared" si="3"/>
        <v>3953.75</v>
      </c>
      <c r="I251" s="7">
        <v>3163</v>
      </c>
    </row>
    <row r="252" spans="1:9" x14ac:dyDescent="0.25">
      <c r="A252" s="43" t="s">
        <v>574</v>
      </c>
      <c r="B252" s="35" t="s">
        <v>112</v>
      </c>
      <c r="C252" s="144" t="s">
        <v>575</v>
      </c>
      <c r="D252" s="145" t="s">
        <v>576</v>
      </c>
      <c r="E252" s="45">
        <v>2810</v>
      </c>
      <c r="F252" s="6"/>
      <c r="G252" s="7">
        <f t="shared" si="3"/>
        <v>3512.5</v>
      </c>
      <c r="I252" s="7">
        <v>2810</v>
      </c>
    </row>
    <row r="253" spans="1:9" x14ac:dyDescent="0.25">
      <c r="A253" s="43" t="s">
        <v>577</v>
      </c>
      <c r="B253" s="35" t="s">
        <v>112</v>
      </c>
      <c r="C253" s="144" t="s">
        <v>578</v>
      </c>
      <c r="D253" s="145" t="s">
        <v>579</v>
      </c>
      <c r="E253" s="45">
        <v>1025</v>
      </c>
      <c r="F253" s="6"/>
      <c r="G253" s="7">
        <f t="shared" si="3"/>
        <v>1281.25</v>
      </c>
      <c r="I253" s="7">
        <v>1025</v>
      </c>
    </row>
    <row r="254" spans="1:9" x14ac:dyDescent="0.25">
      <c r="A254" s="43"/>
      <c r="B254" s="35"/>
      <c r="C254" s="86"/>
      <c r="D254" s="87"/>
      <c r="E254" s="46"/>
      <c r="F254" s="6"/>
      <c r="G254" s="7">
        <f t="shared" si="3"/>
        <v>0</v>
      </c>
    </row>
    <row r="255" spans="1:9" ht="31.5" x14ac:dyDescent="0.25">
      <c r="A255" s="158"/>
      <c r="B255" s="29"/>
      <c r="C255" s="144"/>
      <c r="D255" s="44" t="s">
        <v>580</v>
      </c>
      <c r="E255" s="159"/>
      <c r="F255" s="6"/>
      <c r="G255" s="7">
        <f t="shared" si="3"/>
        <v>0</v>
      </c>
    </row>
    <row r="256" spans="1:9" x14ac:dyDescent="0.25">
      <c r="A256" s="43" t="s">
        <v>581</v>
      </c>
      <c r="B256" s="29" t="s">
        <v>112</v>
      </c>
      <c r="C256" s="29" t="s">
        <v>582</v>
      </c>
      <c r="D256" s="13" t="s">
        <v>583</v>
      </c>
      <c r="E256" s="45">
        <v>253</v>
      </c>
      <c r="F256" s="6"/>
      <c r="G256" s="7">
        <f t="shared" si="3"/>
        <v>316.25</v>
      </c>
      <c r="I256" s="7">
        <v>253</v>
      </c>
    </row>
    <row r="257" spans="1:9" x14ac:dyDescent="0.25">
      <c r="A257" s="43" t="s">
        <v>584</v>
      </c>
      <c r="B257" s="29" t="s">
        <v>112</v>
      </c>
      <c r="C257" s="29" t="s">
        <v>585</v>
      </c>
      <c r="D257" s="13" t="s">
        <v>923</v>
      </c>
      <c r="E257" s="45">
        <v>190</v>
      </c>
      <c r="F257" s="6"/>
      <c r="G257" s="7">
        <f t="shared" si="3"/>
        <v>237.5</v>
      </c>
      <c r="I257" s="7">
        <v>190</v>
      </c>
    </row>
    <row r="258" spans="1:9" x14ac:dyDescent="0.25">
      <c r="A258" s="43" t="s">
        <v>586</v>
      </c>
      <c r="B258" s="29" t="s">
        <v>112</v>
      </c>
      <c r="C258" s="29" t="s">
        <v>587</v>
      </c>
      <c r="D258" s="13" t="s">
        <v>588</v>
      </c>
      <c r="E258" s="45">
        <v>190</v>
      </c>
      <c r="F258" s="6"/>
      <c r="G258" s="7">
        <f t="shared" si="3"/>
        <v>237.5</v>
      </c>
      <c r="I258" s="7">
        <v>190</v>
      </c>
    </row>
    <row r="259" spans="1:9" x14ac:dyDescent="0.25">
      <c r="A259" s="43" t="s">
        <v>589</v>
      </c>
      <c r="B259" s="29" t="s">
        <v>112</v>
      </c>
      <c r="C259" s="29" t="s">
        <v>590</v>
      </c>
      <c r="D259" s="13" t="s">
        <v>591</v>
      </c>
      <c r="E259" s="45">
        <v>190</v>
      </c>
      <c r="F259" s="6"/>
      <c r="G259" s="7">
        <f t="shared" si="3"/>
        <v>237.5</v>
      </c>
      <c r="I259" s="7">
        <v>190</v>
      </c>
    </row>
    <row r="260" spans="1:9" x14ac:dyDescent="0.25">
      <c r="A260" s="43" t="s">
        <v>592</v>
      </c>
      <c r="B260" s="29" t="s">
        <v>112</v>
      </c>
      <c r="C260" s="29" t="s">
        <v>593</v>
      </c>
      <c r="D260" s="13" t="s">
        <v>594</v>
      </c>
      <c r="E260" s="45">
        <v>190</v>
      </c>
      <c r="F260" s="6"/>
      <c r="G260" s="7">
        <f t="shared" si="3"/>
        <v>237.5</v>
      </c>
      <c r="I260" s="7">
        <v>190</v>
      </c>
    </row>
    <row r="261" spans="1:9" x14ac:dyDescent="0.25">
      <c r="A261" s="43" t="s">
        <v>595</v>
      </c>
      <c r="B261" s="29" t="s">
        <v>112</v>
      </c>
      <c r="C261" s="29" t="s">
        <v>596</v>
      </c>
      <c r="D261" s="13" t="s">
        <v>597</v>
      </c>
      <c r="E261" s="45">
        <v>190</v>
      </c>
      <c r="F261" s="6"/>
      <c r="G261" s="7">
        <f t="shared" si="3"/>
        <v>237.5</v>
      </c>
      <c r="I261" s="7">
        <v>190</v>
      </c>
    </row>
    <row r="262" spans="1:9" x14ac:dyDescent="0.25">
      <c r="A262" s="43" t="s">
        <v>598</v>
      </c>
      <c r="B262" s="29" t="s">
        <v>112</v>
      </c>
      <c r="C262" s="29" t="s">
        <v>599</v>
      </c>
      <c r="D262" s="13" t="s">
        <v>600</v>
      </c>
      <c r="E262" s="45">
        <v>190</v>
      </c>
      <c r="F262" s="6"/>
      <c r="G262" s="7">
        <f t="shared" si="3"/>
        <v>237.5</v>
      </c>
      <c r="I262" s="7">
        <v>190</v>
      </c>
    </row>
    <row r="263" spans="1:9" ht="31.5" x14ac:dyDescent="0.25">
      <c r="A263" s="43" t="s">
        <v>601</v>
      </c>
      <c r="B263" s="29" t="s">
        <v>112</v>
      </c>
      <c r="C263" s="29" t="s">
        <v>602</v>
      </c>
      <c r="D263" s="13" t="s">
        <v>603</v>
      </c>
      <c r="E263" s="45">
        <v>68</v>
      </c>
      <c r="F263" s="6"/>
      <c r="G263" s="7">
        <f t="shared" si="3"/>
        <v>85</v>
      </c>
      <c r="I263" s="7">
        <v>68</v>
      </c>
    </row>
    <row r="264" spans="1:9" x14ac:dyDescent="0.25">
      <c r="A264" s="43" t="s">
        <v>604</v>
      </c>
      <c r="B264" s="29" t="s">
        <v>112</v>
      </c>
      <c r="C264" s="29" t="s">
        <v>605</v>
      </c>
      <c r="D264" s="13" t="s">
        <v>606</v>
      </c>
      <c r="E264" s="45">
        <v>130</v>
      </c>
      <c r="F264" s="6"/>
      <c r="G264" s="7">
        <f t="shared" si="3"/>
        <v>162.5</v>
      </c>
      <c r="I264" s="7">
        <v>130</v>
      </c>
    </row>
    <row r="265" spans="1:9" ht="31.5" x14ac:dyDescent="0.25">
      <c r="A265" s="43" t="s">
        <v>607</v>
      </c>
      <c r="B265" s="29" t="s">
        <v>112</v>
      </c>
      <c r="C265" s="29" t="s">
        <v>608</v>
      </c>
      <c r="D265" s="13" t="s">
        <v>609</v>
      </c>
      <c r="E265" s="45">
        <v>130</v>
      </c>
      <c r="F265" s="6"/>
      <c r="G265" s="7">
        <f t="shared" si="3"/>
        <v>162.5</v>
      </c>
      <c r="I265" s="7">
        <v>130</v>
      </c>
    </row>
    <row r="266" spans="1:9" ht="31.5" x14ac:dyDescent="0.25">
      <c r="A266" s="43" t="s">
        <v>610</v>
      </c>
      <c r="B266" s="29" t="s">
        <v>112</v>
      </c>
      <c r="C266" s="29" t="s">
        <v>611</v>
      </c>
      <c r="D266" s="13" t="s">
        <v>612</v>
      </c>
      <c r="E266" s="45">
        <v>130</v>
      </c>
      <c r="F266" s="6"/>
      <c r="G266" s="7">
        <f t="shared" si="3"/>
        <v>162.5</v>
      </c>
      <c r="I266" s="7">
        <v>130</v>
      </c>
    </row>
    <row r="267" spans="1:9" x14ac:dyDescent="0.25">
      <c r="A267" s="43" t="s">
        <v>613</v>
      </c>
      <c r="B267" s="29" t="s">
        <v>112</v>
      </c>
      <c r="C267" s="29" t="s">
        <v>614</v>
      </c>
      <c r="D267" s="13" t="s">
        <v>615</v>
      </c>
      <c r="E267" s="45">
        <v>100</v>
      </c>
      <c r="F267" s="6"/>
      <c r="G267" s="7">
        <f t="shared" si="3"/>
        <v>125</v>
      </c>
      <c r="I267" s="7">
        <v>100</v>
      </c>
    </row>
    <row r="268" spans="1:9" x14ac:dyDescent="0.25">
      <c r="A268" s="43" t="s">
        <v>616</v>
      </c>
      <c r="B268" s="29" t="s">
        <v>112</v>
      </c>
      <c r="C268" s="29" t="s">
        <v>617</v>
      </c>
      <c r="D268" s="13" t="s">
        <v>618</v>
      </c>
      <c r="E268" s="45">
        <v>130</v>
      </c>
      <c r="F268" s="6"/>
      <c r="G268" s="7">
        <f t="shared" si="3"/>
        <v>162.5</v>
      </c>
      <c r="I268" s="7">
        <v>130</v>
      </c>
    </row>
    <row r="269" spans="1:9" ht="31.5" x14ac:dyDescent="0.25">
      <c r="A269" s="43" t="s">
        <v>619</v>
      </c>
      <c r="B269" s="29" t="s">
        <v>112</v>
      </c>
      <c r="C269" s="29" t="s">
        <v>620</v>
      </c>
      <c r="D269" s="13" t="s">
        <v>621</v>
      </c>
      <c r="E269" s="45">
        <v>375</v>
      </c>
      <c r="F269" s="6"/>
      <c r="G269" s="7">
        <f t="shared" si="3"/>
        <v>468.75</v>
      </c>
      <c r="I269" s="7">
        <v>375</v>
      </c>
    </row>
    <row r="270" spans="1:9" x14ac:dyDescent="0.25">
      <c r="A270" s="43" t="s">
        <v>1362</v>
      </c>
      <c r="B270" s="29"/>
      <c r="C270" s="148"/>
      <c r="D270" s="13" t="s">
        <v>1363</v>
      </c>
      <c r="E270" s="45">
        <v>850</v>
      </c>
      <c r="F270" s="6"/>
    </row>
    <row r="271" spans="1:9" x14ac:dyDescent="0.25">
      <c r="A271" s="43"/>
      <c r="B271" s="29"/>
      <c r="C271" s="148"/>
      <c r="D271" s="88"/>
      <c r="E271" s="45"/>
      <c r="F271" s="6"/>
      <c r="G271" s="7">
        <f t="shared" si="3"/>
        <v>0</v>
      </c>
    </row>
    <row r="272" spans="1:9" x14ac:dyDescent="0.25">
      <c r="A272" s="43"/>
      <c r="B272" s="29"/>
      <c r="C272" s="43"/>
      <c r="D272" s="44" t="s">
        <v>622</v>
      </c>
      <c r="E272" s="45"/>
      <c r="F272" s="6"/>
      <c r="G272" s="7">
        <f t="shared" si="3"/>
        <v>0</v>
      </c>
    </row>
    <row r="273" spans="1:9" x14ac:dyDescent="0.25">
      <c r="A273" s="43" t="s">
        <v>623</v>
      </c>
      <c r="B273" s="29" t="s">
        <v>624</v>
      </c>
      <c r="C273" s="43" t="s">
        <v>625</v>
      </c>
      <c r="D273" s="13" t="s">
        <v>626</v>
      </c>
      <c r="E273" s="45">
        <v>405</v>
      </c>
      <c r="F273" s="6"/>
      <c r="G273" s="7">
        <f t="shared" si="3"/>
        <v>506.25</v>
      </c>
      <c r="I273" s="7">
        <v>405</v>
      </c>
    </row>
    <row r="274" spans="1:9" x14ac:dyDescent="0.25">
      <c r="A274" s="43" t="s">
        <v>627</v>
      </c>
      <c r="B274" s="29" t="s">
        <v>624</v>
      </c>
      <c r="C274" s="43" t="s">
        <v>628</v>
      </c>
      <c r="D274" s="13" t="s">
        <v>629</v>
      </c>
      <c r="E274" s="45">
        <v>355</v>
      </c>
      <c r="F274" s="6"/>
      <c r="G274" s="7">
        <f t="shared" si="3"/>
        <v>443.75</v>
      </c>
      <c r="I274" s="7">
        <v>355</v>
      </c>
    </row>
    <row r="275" spans="1:9" x14ac:dyDescent="0.25">
      <c r="A275" s="43"/>
      <c r="B275" s="29"/>
      <c r="C275" s="148"/>
      <c r="D275" s="88"/>
      <c r="E275" s="46"/>
      <c r="F275" s="6"/>
      <c r="G275" s="7">
        <f t="shared" si="3"/>
        <v>0</v>
      </c>
    </row>
    <row r="276" spans="1:9" x14ac:dyDescent="0.25">
      <c r="A276" s="43"/>
      <c r="B276" s="29"/>
      <c r="C276" s="148"/>
      <c r="D276" s="44" t="s">
        <v>630</v>
      </c>
      <c r="E276" s="46"/>
      <c r="F276" s="6"/>
      <c r="G276" s="7">
        <f t="shared" si="3"/>
        <v>0</v>
      </c>
    </row>
    <row r="277" spans="1:9" x14ac:dyDescent="0.25">
      <c r="A277" s="43" t="s">
        <v>631</v>
      </c>
      <c r="B277" s="42" t="s">
        <v>112</v>
      </c>
      <c r="C277" s="42" t="s">
        <v>632</v>
      </c>
      <c r="D277" s="160" t="s">
        <v>633</v>
      </c>
      <c r="E277" s="45">
        <v>167</v>
      </c>
      <c r="F277" s="6"/>
      <c r="G277" s="7">
        <f t="shared" si="3"/>
        <v>208.75</v>
      </c>
      <c r="I277" s="6">
        <v>167</v>
      </c>
    </row>
    <row r="278" spans="1:9" x14ac:dyDescent="0.25">
      <c r="A278" s="43" t="s">
        <v>634</v>
      </c>
      <c r="B278" s="42" t="s">
        <v>112</v>
      </c>
      <c r="C278" s="42" t="s">
        <v>635</v>
      </c>
      <c r="D278" s="17" t="s">
        <v>636</v>
      </c>
      <c r="E278" s="45">
        <v>145</v>
      </c>
      <c r="F278" s="6"/>
      <c r="G278" s="7">
        <f t="shared" si="3"/>
        <v>181.25</v>
      </c>
      <c r="I278" s="6">
        <v>145</v>
      </c>
    </row>
    <row r="279" spans="1:9" x14ac:dyDescent="0.25">
      <c r="A279" s="43" t="s">
        <v>637</v>
      </c>
      <c r="B279" s="42" t="s">
        <v>112</v>
      </c>
      <c r="C279" s="42" t="s">
        <v>638</v>
      </c>
      <c r="D279" s="17" t="s">
        <v>916</v>
      </c>
      <c r="E279" s="45">
        <v>115</v>
      </c>
      <c r="F279" s="6"/>
      <c r="G279" s="7">
        <f t="shared" si="3"/>
        <v>143.75</v>
      </c>
      <c r="I279" s="6">
        <v>115</v>
      </c>
    </row>
    <row r="280" spans="1:9" x14ac:dyDescent="0.25">
      <c r="A280" s="43" t="s">
        <v>639</v>
      </c>
      <c r="B280" s="42" t="s">
        <v>112</v>
      </c>
      <c r="C280" s="42" t="s">
        <v>640</v>
      </c>
      <c r="D280" s="17" t="s">
        <v>641</v>
      </c>
      <c r="E280" s="45">
        <v>131</v>
      </c>
      <c r="F280" s="6"/>
      <c r="G280" s="7">
        <f t="shared" si="3"/>
        <v>163.75</v>
      </c>
      <c r="I280" s="6">
        <v>131</v>
      </c>
    </row>
    <row r="281" spans="1:9" x14ac:dyDescent="0.25">
      <c r="A281" s="43" t="s">
        <v>642</v>
      </c>
      <c r="B281" s="42" t="s">
        <v>112</v>
      </c>
      <c r="C281" s="42" t="s">
        <v>643</v>
      </c>
      <c r="D281" s="17" t="s">
        <v>908</v>
      </c>
      <c r="E281" s="45">
        <v>126</v>
      </c>
      <c r="F281" s="6"/>
      <c r="G281" s="7">
        <f t="shared" si="3"/>
        <v>157.5</v>
      </c>
      <c r="I281" s="6">
        <v>126</v>
      </c>
    </row>
    <row r="282" spans="1:9" ht="15" customHeight="1" x14ac:dyDescent="0.25">
      <c r="A282" s="43" t="s">
        <v>644</v>
      </c>
      <c r="B282" s="42" t="s">
        <v>112</v>
      </c>
      <c r="C282" s="42" t="s">
        <v>645</v>
      </c>
      <c r="D282" s="17" t="s">
        <v>646</v>
      </c>
      <c r="E282" s="45">
        <v>156</v>
      </c>
      <c r="F282" s="6"/>
      <c r="G282" s="7">
        <f t="shared" si="3"/>
        <v>195</v>
      </c>
      <c r="I282" s="6">
        <v>156</v>
      </c>
    </row>
    <row r="283" spans="1:9" x14ac:dyDescent="0.25">
      <c r="A283" s="43" t="s">
        <v>647</v>
      </c>
      <c r="B283" s="42" t="s">
        <v>112</v>
      </c>
      <c r="C283" s="42" t="s">
        <v>648</v>
      </c>
      <c r="D283" s="17" t="s">
        <v>649</v>
      </c>
      <c r="E283" s="45">
        <v>190</v>
      </c>
      <c r="F283" s="6"/>
      <c r="G283" s="7">
        <f t="shared" si="3"/>
        <v>237.5</v>
      </c>
      <c r="I283" s="6">
        <v>190</v>
      </c>
    </row>
    <row r="284" spans="1:9" ht="14.25" customHeight="1" x14ac:dyDescent="0.25">
      <c r="A284" s="43" t="s">
        <v>650</v>
      </c>
      <c r="B284" s="42" t="s">
        <v>112</v>
      </c>
      <c r="C284" s="42" t="s">
        <v>651</v>
      </c>
      <c r="D284" s="17" t="s">
        <v>652</v>
      </c>
      <c r="E284" s="45">
        <v>106</v>
      </c>
      <c r="F284" s="6"/>
      <c r="G284" s="7">
        <f t="shared" ref="G284:G367" si="4">E284*1.25</f>
        <v>132.5</v>
      </c>
      <c r="I284" s="6">
        <v>106</v>
      </c>
    </row>
    <row r="285" spans="1:9" ht="15" customHeight="1" x14ac:dyDescent="0.25">
      <c r="A285" s="43" t="s">
        <v>653</v>
      </c>
      <c r="B285" s="42" t="s">
        <v>112</v>
      </c>
      <c r="C285" s="42" t="s">
        <v>654</v>
      </c>
      <c r="D285" s="17" t="s">
        <v>655</v>
      </c>
      <c r="E285" s="45">
        <v>106</v>
      </c>
      <c r="F285" s="6"/>
      <c r="G285" s="7">
        <f t="shared" si="4"/>
        <v>132.5</v>
      </c>
      <c r="I285" s="6">
        <v>106</v>
      </c>
    </row>
    <row r="286" spans="1:9" ht="15" customHeight="1" x14ac:dyDescent="0.25">
      <c r="A286" s="43" t="s">
        <v>656</v>
      </c>
      <c r="B286" s="42" t="s">
        <v>112</v>
      </c>
      <c r="C286" s="42" t="s">
        <v>657</v>
      </c>
      <c r="D286" s="17" t="s">
        <v>921</v>
      </c>
      <c r="E286" s="45">
        <v>136</v>
      </c>
      <c r="F286" s="6"/>
      <c r="G286" s="7">
        <f t="shared" si="4"/>
        <v>170</v>
      </c>
      <c r="I286" s="6">
        <v>136</v>
      </c>
    </row>
    <row r="287" spans="1:9" ht="15" customHeight="1" x14ac:dyDescent="0.25">
      <c r="A287" s="43" t="s">
        <v>658</v>
      </c>
      <c r="B287" s="42" t="s">
        <v>112</v>
      </c>
      <c r="C287" s="42" t="s">
        <v>659</v>
      </c>
      <c r="D287" s="160" t="s">
        <v>660</v>
      </c>
      <c r="E287" s="45">
        <v>178</v>
      </c>
      <c r="F287" s="6"/>
      <c r="G287" s="7">
        <f t="shared" si="4"/>
        <v>222.5</v>
      </c>
      <c r="I287" s="6">
        <v>178</v>
      </c>
    </row>
    <row r="288" spans="1:9" ht="15" customHeight="1" x14ac:dyDescent="0.25">
      <c r="A288" s="43" t="s">
        <v>661</v>
      </c>
      <c r="B288" s="42" t="s">
        <v>112</v>
      </c>
      <c r="C288" s="161" t="s">
        <v>662</v>
      </c>
      <c r="D288" s="17" t="s">
        <v>663</v>
      </c>
      <c r="E288" s="45">
        <v>116</v>
      </c>
      <c r="F288" s="6"/>
      <c r="G288" s="7">
        <f t="shared" si="4"/>
        <v>145</v>
      </c>
      <c r="I288" s="6">
        <v>116</v>
      </c>
    </row>
    <row r="289" spans="1:9" ht="15" customHeight="1" x14ac:dyDescent="0.25">
      <c r="A289" s="43" t="s">
        <v>664</v>
      </c>
      <c r="B289" s="42" t="s">
        <v>112</v>
      </c>
      <c r="C289" s="42" t="s">
        <v>665</v>
      </c>
      <c r="D289" s="13" t="s">
        <v>666</v>
      </c>
      <c r="E289" s="45">
        <v>110</v>
      </c>
      <c r="F289" s="6"/>
      <c r="G289" s="7">
        <f t="shared" si="4"/>
        <v>137.5</v>
      </c>
      <c r="I289" s="6">
        <v>110</v>
      </c>
    </row>
    <row r="290" spans="1:9" ht="15" customHeight="1" x14ac:dyDescent="0.25">
      <c r="A290" s="43" t="s">
        <v>667</v>
      </c>
      <c r="B290" s="42" t="s">
        <v>112</v>
      </c>
      <c r="C290" s="42" t="s">
        <v>668</v>
      </c>
      <c r="D290" s="17" t="s">
        <v>914</v>
      </c>
      <c r="E290" s="45">
        <v>178</v>
      </c>
      <c r="F290" s="6"/>
      <c r="G290" s="7">
        <f t="shared" si="4"/>
        <v>222.5</v>
      </c>
      <c r="I290" s="6">
        <v>178</v>
      </c>
    </row>
    <row r="291" spans="1:9" ht="15" customHeight="1" x14ac:dyDescent="0.25">
      <c r="A291" s="43" t="s">
        <v>669</v>
      </c>
      <c r="B291" s="42" t="s">
        <v>112</v>
      </c>
      <c r="C291" s="42" t="s">
        <v>670</v>
      </c>
      <c r="D291" s="17" t="s">
        <v>671</v>
      </c>
      <c r="E291" s="45">
        <v>86</v>
      </c>
      <c r="F291" s="6"/>
      <c r="G291" s="7">
        <f t="shared" si="4"/>
        <v>107.5</v>
      </c>
      <c r="I291" s="6">
        <v>86</v>
      </c>
    </row>
    <row r="292" spans="1:9" ht="15" customHeight="1" x14ac:dyDescent="0.25">
      <c r="A292" s="43" t="s">
        <v>672</v>
      </c>
      <c r="B292" s="42" t="s">
        <v>112</v>
      </c>
      <c r="C292" s="42" t="s">
        <v>670</v>
      </c>
      <c r="D292" s="17" t="s">
        <v>673</v>
      </c>
      <c r="E292" s="45">
        <v>85</v>
      </c>
      <c r="F292" s="6"/>
      <c r="G292" s="7">
        <f t="shared" si="4"/>
        <v>106.25</v>
      </c>
      <c r="I292" s="6">
        <v>85</v>
      </c>
    </row>
    <row r="293" spans="1:9" x14ac:dyDescent="0.25">
      <c r="A293" s="43"/>
      <c r="B293" s="29"/>
      <c r="C293" s="29"/>
      <c r="D293" s="13"/>
      <c r="E293" s="45"/>
      <c r="F293" s="6"/>
      <c r="G293" s="7">
        <f t="shared" si="4"/>
        <v>0</v>
      </c>
      <c r="I293" s="6"/>
    </row>
    <row r="294" spans="1:9" x14ac:dyDescent="0.25">
      <c r="A294" s="43"/>
      <c r="B294" s="29"/>
      <c r="C294" s="29"/>
      <c r="D294" s="44" t="s">
        <v>674</v>
      </c>
      <c r="E294" s="46"/>
      <c r="F294" s="6"/>
      <c r="G294" s="7">
        <f t="shared" si="4"/>
        <v>0</v>
      </c>
      <c r="I294" s="6"/>
    </row>
    <row r="295" spans="1:9" x14ac:dyDescent="0.25">
      <c r="A295" s="43" t="s">
        <v>675</v>
      </c>
      <c r="B295" s="29" t="s">
        <v>112</v>
      </c>
      <c r="C295" s="29" t="s">
        <v>676</v>
      </c>
      <c r="D295" s="13" t="s">
        <v>677</v>
      </c>
      <c r="E295" s="45">
        <v>300</v>
      </c>
      <c r="F295" s="6"/>
      <c r="G295" s="7">
        <f t="shared" si="4"/>
        <v>375</v>
      </c>
      <c r="I295" s="6">
        <v>300</v>
      </c>
    </row>
    <row r="296" spans="1:9" x14ac:dyDescent="0.25">
      <c r="A296" s="43" t="s">
        <v>678</v>
      </c>
      <c r="B296" s="29"/>
      <c r="C296" s="29"/>
      <c r="D296" s="13" t="s">
        <v>679</v>
      </c>
      <c r="E296" s="45">
        <v>156</v>
      </c>
      <c r="F296" s="6"/>
      <c r="G296" s="7">
        <f t="shared" si="4"/>
        <v>195</v>
      </c>
      <c r="I296" s="6">
        <v>156</v>
      </c>
    </row>
    <row r="297" spans="1:9" x14ac:dyDescent="0.25">
      <c r="A297" s="43"/>
      <c r="B297" s="29"/>
      <c r="C297" s="29"/>
      <c r="D297" s="44"/>
      <c r="E297" s="46"/>
      <c r="F297" s="6"/>
      <c r="G297" s="7">
        <f t="shared" si="4"/>
        <v>0</v>
      </c>
      <c r="I297" s="6"/>
    </row>
    <row r="298" spans="1:9" x14ac:dyDescent="0.25">
      <c r="A298" s="43"/>
      <c r="B298" s="29"/>
      <c r="C298" s="29"/>
      <c r="D298" s="44" t="s">
        <v>680</v>
      </c>
      <c r="E298" s="46"/>
      <c r="F298" s="6"/>
      <c r="G298" s="7">
        <f t="shared" si="4"/>
        <v>0</v>
      </c>
    </row>
    <row r="299" spans="1:9" x14ac:dyDescent="0.25">
      <c r="A299" s="43" t="s">
        <v>681</v>
      </c>
      <c r="B299" s="29" t="s">
        <v>112</v>
      </c>
      <c r="C299" s="29" t="s">
        <v>682</v>
      </c>
      <c r="D299" s="13" t="s">
        <v>683</v>
      </c>
      <c r="E299" s="45">
        <v>1075</v>
      </c>
      <c r="F299" s="6"/>
      <c r="G299" s="7">
        <f t="shared" si="4"/>
        <v>1343.75</v>
      </c>
      <c r="I299" s="7">
        <v>1075</v>
      </c>
    </row>
    <row r="300" spans="1:9" x14ac:dyDescent="0.25">
      <c r="A300" s="43"/>
      <c r="B300" s="29"/>
      <c r="C300" s="29"/>
      <c r="D300" s="13" t="s">
        <v>684</v>
      </c>
      <c r="E300" s="45">
        <v>2240</v>
      </c>
      <c r="F300" s="6"/>
      <c r="G300" s="7">
        <f t="shared" si="4"/>
        <v>2800</v>
      </c>
      <c r="I300" s="7">
        <v>2240</v>
      </c>
    </row>
    <row r="301" spans="1:9" ht="29.25" customHeight="1" x14ac:dyDescent="0.25">
      <c r="A301" s="43" t="s">
        <v>685</v>
      </c>
      <c r="B301" s="29" t="s">
        <v>10</v>
      </c>
      <c r="C301" s="29" t="s">
        <v>686</v>
      </c>
      <c r="D301" s="13" t="s">
        <v>687</v>
      </c>
      <c r="E301" s="45">
        <v>3930</v>
      </c>
      <c r="F301" s="6"/>
      <c r="G301" s="7">
        <f t="shared" si="4"/>
        <v>4912.5</v>
      </c>
      <c r="I301" s="7">
        <v>3930</v>
      </c>
    </row>
    <row r="302" spans="1:9" x14ac:dyDescent="0.25">
      <c r="A302" s="43"/>
      <c r="B302" s="29"/>
      <c r="C302" s="29"/>
      <c r="D302" s="13"/>
      <c r="E302" s="45"/>
      <c r="F302" s="6"/>
      <c r="G302" s="7">
        <f t="shared" si="4"/>
        <v>0</v>
      </c>
    </row>
    <row r="303" spans="1:9" x14ac:dyDescent="0.25">
      <c r="A303" s="43"/>
      <c r="B303" s="29"/>
      <c r="C303" s="29"/>
      <c r="D303" s="44" t="s">
        <v>688</v>
      </c>
      <c r="E303" s="45"/>
      <c r="F303" s="6"/>
      <c r="G303" s="7">
        <f t="shared" si="4"/>
        <v>0</v>
      </c>
    </row>
    <row r="304" spans="1:9" x14ac:dyDescent="0.25">
      <c r="A304" s="43" t="s">
        <v>689</v>
      </c>
      <c r="B304" s="29" t="s">
        <v>10</v>
      </c>
      <c r="C304" s="43" t="s">
        <v>690</v>
      </c>
      <c r="D304" s="13" t="s">
        <v>691</v>
      </c>
      <c r="E304" s="45">
        <v>325</v>
      </c>
      <c r="F304" s="6"/>
      <c r="G304" s="7">
        <f t="shared" si="4"/>
        <v>406.25</v>
      </c>
      <c r="I304" s="7">
        <v>325</v>
      </c>
    </row>
    <row r="305" spans="1:9" x14ac:dyDescent="0.25">
      <c r="A305" s="43" t="s">
        <v>692</v>
      </c>
      <c r="B305" s="29" t="s">
        <v>10</v>
      </c>
      <c r="C305" s="43" t="s">
        <v>693</v>
      </c>
      <c r="D305" s="13" t="s">
        <v>694</v>
      </c>
      <c r="E305" s="45">
        <v>1165</v>
      </c>
      <c r="F305" s="6"/>
      <c r="G305" s="7">
        <f t="shared" si="4"/>
        <v>1456.25</v>
      </c>
      <c r="I305" s="7">
        <v>1165</v>
      </c>
    </row>
    <row r="306" spans="1:9" x14ac:dyDescent="0.25">
      <c r="A306" s="43"/>
      <c r="B306" s="29"/>
      <c r="C306" s="43"/>
      <c r="D306" s="13"/>
      <c r="E306" s="162"/>
      <c r="F306" s="6"/>
      <c r="G306" s="7">
        <f t="shared" si="4"/>
        <v>0</v>
      </c>
    </row>
    <row r="307" spans="1:9" ht="31.5" x14ac:dyDescent="0.25">
      <c r="A307" s="43"/>
      <c r="B307" s="29"/>
      <c r="C307" s="43"/>
      <c r="D307" s="44" t="s">
        <v>695</v>
      </c>
      <c r="E307" s="162"/>
      <c r="F307" s="6"/>
      <c r="G307" s="7">
        <f t="shared" si="4"/>
        <v>0</v>
      </c>
    </row>
    <row r="308" spans="1:9" ht="78.75" x14ac:dyDescent="0.25">
      <c r="A308" s="43" t="s">
        <v>696</v>
      </c>
      <c r="B308" s="29"/>
      <c r="C308" s="43"/>
      <c r="D308" s="40" t="s">
        <v>697</v>
      </c>
      <c r="E308" s="45">
        <v>1620</v>
      </c>
      <c r="F308" s="6"/>
      <c r="G308" s="7">
        <f t="shared" si="4"/>
        <v>2025</v>
      </c>
      <c r="I308" s="6">
        <v>925</v>
      </c>
    </row>
    <row r="309" spans="1:9" ht="31.5" x14ac:dyDescent="0.25">
      <c r="A309" s="43" t="s">
        <v>698</v>
      </c>
      <c r="B309" s="29"/>
      <c r="C309" s="43"/>
      <c r="D309" s="40" t="s">
        <v>1420</v>
      </c>
      <c r="E309" s="45">
        <v>615</v>
      </c>
      <c r="F309" s="6"/>
      <c r="G309" s="7">
        <f t="shared" si="4"/>
        <v>768.75</v>
      </c>
      <c r="I309" s="7">
        <v>615</v>
      </c>
    </row>
    <row r="310" spans="1:9" ht="31.5" x14ac:dyDescent="0.25">
      <c r="A310" s="43" t="s">
        <v>699</v>
      </c>
      <c r="B310" s="29"/>
      <c r="C310" s="43"/>
      <c r="D310" s="102" t="s">
        <v>700</v>
      </c>
      <c r="E310" s="45">
        <v>3214</v>
      </c>
      <c r="F310" s="6"/>
      <c r="G310" s="7">
        <f t="shared" si="4"/>
        <v>4017.5</v>
      </c>
      <c r="I310" s="7">
        <v>2380</v>
      </c>
    </row>
    <row r="311" spans="1:9" ht="31.5" x14ac:dyDescent="0.25">
      <c r="A311" s="43" t="s">
        <v>701</v>
      </c>
      <c r="B311" s="29"/>
      <c r="C311" s="43"/>
      <c r="D311" s="102" t="s">
        <v>702</v>
      </c>
      <c r="E311" s="45">
        <v>3150</v>
      </c>
      <c r="F311" s="6"/>
      <c r="G311" s="7">
        <f t="shared" si="4"/>
        <v>3937.5</v>
      </c>
      <c r="I311" s="7">
        <v>2365</v>
      </c>
    </row>
    <row r="312" spans="1:9" ht="31.5" x14ac:dyDescent="0.25">
      <c r="A312" s="43" t="s">
        <v>703</v>
      </c>
      <c r="B312" s="29"/>
      <c r="C312" s="43"/>
      <c r="D312" s="102" t="s">
        <v>704</v>
      </c>
      <c r="E312" s="45">
        <v>2795</v>
      </c>
      <c r="F312" s="6"/>
      <c r="G312" s="7">
        <f t="shared" si="4"/>
        <v>3493.75</v>
      </c>
      <c r="I312" s="7">
        <v>1698</v>
      </c>
    </row>
    <row r="313" spans="1:9" ht="31.5" x14ac:dyDescent="0.25">
      <c r="A313" s="43" t="s">
        <v>705</v>
      </c>
      <c r="B313" s="29"/>
      <c r="C313" s="43"/>
      <c r="D313" s="102" t="s">
        <v>706</v>
      </c>
      <c r="E313" s="45">
        <v>4242</v>
      </c>
      <c r="F313" s="6"/>
      <c r="G313" s="7">
        <f t="shared" si="4"/>
        <v>5302.5</v>
      </c>
      <c r="I313" s="7">
        <v>2675</v>
      </c>
    </row>
    <row r="314" spans="1:9" x14ac:dyDescent="0.25">
      <c r="A314" s="43"/>
      <c r="B314" s="29"/>
      <c r="C314" s="43"/>
      <c r="D314" s="13"/>
      <c r="E314" s="162"/>
      <c r="F314" s="6"/>
      <c r="G314" s="7">
        <f t="shared" si="4"/>
        <v>0</v>
      </c>
    </row>
    <row r="315" spans="1:9" x14ac:dyDescent="0.25">
      <c r="A315" s="43"/>
      <c r="B315" s="29"/>
      <c r="C315" s="43"/>
      <c r="D315" s="13"/>
      <c r="E315" s="162"/>
      <c r="F315" s="6"/>
      <c r="G315" s="7">
        <f t="shared" si="4"/>
        <v>0</v>
      </c>
    </row>
    <row r="316" spans="1:9" ht="31.5" x14ac:dyDescent="0.25">
      <c r="A316" s="43"/>
      <c r="B316" s="29"/>
      <c r="C316" s="43"/>
      <c r="D316" s="44" t="s">
        <v>707</v>
      </c>
      <c r="E316" s="162"/>
      <c r="F316" s="6"/>
      <c r="G316" s="7">
        <f t="shared" si="4"/>
        <v>0</v>
      </c>
      <c r="H316" s="6"/>
    </row>
    <row r="317" spans="1:9" ht="36.75" customHeight="1" x14ac:dyDescent="0.25">
      <c r="A317" s="43" t="s">
        <v>708</v>
      </c>
      <c r="B317" s="29" t="s">
        <v>709</v>
      </c>
      <c r="C317" s="43" t="s">
        <v>710</v>
      </c>
      <c r="D317" s="13" t="s">
        <v>915</v>
      </c>
      <c r="E317" s="48">
        <v>1150</v>
      </c>
      <c r="F317" s="6"/>
      <c r="G317" s="7">
        <f t="shared" si="4"/>
        <v>1437.5</v>
      </c>
      <c r="H317" s="6"/>
      <c r="I317" s="7">
        <v>1150</v>
      </c>
    </row>
    <row r="318" spans="1:9" x14ac:dyDescent="0.25">
      <c r="A318" s="43"/>
      <c r="B318" s="29"/>
      <c r="C318" s="43"/>
      <c r="D318" s="13"/>
      <c r="E318" s="48"/>
      <c r="F318" s="6"/>
      <c r="G318" s="7">
        <f t="shared" si="4"/>
        <v>0</v>
      </c>
    </row>
    <row r="319" spans="1:9" x14ac:dyDescent="0.25">
      <c r="A319" s="43"/>
      <c r="B319" s="29"/>
      <c r="C319" s="29"/>
      <c r="D319" s="44" t="s">
        <v>711</v>
      </c>
      <c r="E319" s="48"/>
      <c r="F319" s="6"/>
      <c r="G319" s="7">
        <f t="shared" si="4"/>
        <v>0</v>
      </c>
    </row>
    <row r="320" spans="1:9" ht="31.5" x14ac:dyDescent="0.25">
      <c r="A320" s="43" t="s">
        <v>712</v>
      </c>
      <c r="B320" s="29" t="s">
        <v>709</v>
      </c>
      <c r="C320" s="43" t="s">
        <v>713</v>
      </c>
      <c r="D320" s="13" t="s">
        <v>714</v>
      </c>
      <c r="E320" s="48">
        <v>275</v>
      </c>
      <c r="F320" s="6"/>
      <c r="G320" s="7">
        <f t="shared" si="4"/>
        <v>343.75</v>
      </c>
      <c r="I320" s="7">
        <v>275</v>
      </c>
    </row>
    <row r="321" spans="1:9" ht="31.5" x14ac:dyDescent="0.25">
      <c r="A321" s="43" t="s">
        <v>1250</v>
      </c>
      <c r="B321" s="29"/>
      <c r="C321" s="43"/>
      <c r="D321" s="13" t="s">
        <v>1251</v>
      </c>
      <c r="E321" s="48">
        <v>275</v>
      </c>
      <c r="F321" s="6"/>
      <c r="G321" s="7">
        <f t="shared" si="4"/>
        <v>343.75</v>
      </c>
      <c r="I321" s="7">
        <v>275</v>
      </c>
    </row>
    <row r="322" spans="1:9" x14ac:dyDescent="0.25">
      <c r="A322" s="43"/>
      <c r="B322" s="29"/>
      <c r="C322" s="43"/>
      <c r="D322" s="13"/>
      <c r="E322" s="162"/>
      <c r="F322" s="6"/>
      <c r="G322" s="7">
        <f t="shared" si="4"/>
        <v>0</v>
      </c>
    </row>
    <row r="323" spans="1:9" ht="31.5" x14ac:dyDescent="0.25">
      <c r="A323" s="163"/>
      <c r="B323" s="164"/>
      <c r="C323" s="163"/>
      <c r="D323" s="79" t="s">
        <v>715</v>
      </c>
      <c r="E323" s="165"/>
      <c r="F323" s="213"/>
      <c r="G323" s="7">
        <f t="shared" si="4"/>
        <v>0</v>
      </c>
    </row>
    <row r="324" spans="1:9" x14ac:dyDescent="0.25">
      <c r="A324" s="43"/>
      <c r="B324" s="46"/>
      <c r="C324" s="47"/>
      <c r="D324" s="79" t="s">
        <v>1399</v>
      </c>
      <c r="E324" s="48"/>
      <c r="F324" s="213"/>
      <c r="G324" s="7">
        <f t="shared" si="4"/>
        <v>0</v>
      </c>
    </row>
    <row r="325" spans="1:9" ht="31.5" x14ac:dyDescent="0.25">
      <c r="A325" s="43" t="s">
        <v>717</v>
      </c>
      <c r="B325" s="46"/>
      <c r="C325" s="47"/>
      <c r="D325" s="89" t="s">
        <v>1388</v>
      </c>
      <c r="E325" s="48">
        <v>275</v>
      </c>
      <c r="F325" s="213"/>
      <c r="G325" s="7">
        <f t="shared" si="4"/>
        <v>343.75</v>
      </c>
      <c r="I325" s="6">
        <v>275</v>
      </c>
    </row>
    <row r="326" spans="1:9" x14ac:dyDescent="0.25">
      <c r="A326" s="43"/>
      <c r="B326" s="46"/>
      <c r="C326" s="47"/>
      <c r="D326" s="40"/>
      <c r="E326" s="48"/>
      <c r="F326" s="6"/>
      <c r="G326" s="7">
        <f t="shared" si="4"/>
        <v>0</v>
      </c>
    </row>
    <row r="327" spans="1:9" s="6" customFormat="1" ht="31.5" x14ac:dyDescent="0.25">
      <c r="A327" s="43"/>
      <c r="B327" s="29"/>
      <c r="C327" s="43"/>
      <c r="D327" s="49" t="s">
        <v>720</v>
      </c>
      <c r="E327" s="48"/>
      <c r="G327" s="7">
        <f t="shared" si="4"/>
        <v>0</v>
      </c>
    </row>
    <row r="328" spans="1:9" ht="47.25" x14ac:dyDescent="0.25">
      <c r="A328" s="43" t="s">
        <v>721</v>
      </c>
      <c r="B328" s="29"/>
      <c r="C328" s="43"/>
      <c r="D328" s="40" t="s">
        <v>1218</v>
      </c>
      <c r="E328" s="51">
        <v>1232</v>
      </c>
      <c r="F328" s="6"/>
      <c r="G328" s="7">
        <f t="shared" si="4"/>
        <v>1540</v>
      </c>
      <c r="I328" s="7">
        <f>308*4</f>
        <v>1232</v>
      </c>
    </row>
    <row r="329" spans="1:9" ht="47.25" x14ac:dyDescent="0.25">
      <c r="A329" s="43" t="s">
        <v>722</v>
      </c>
      <c r="B329" s="29"/>
      <c r="C329" s="43"/>
      <c r="D329" s="40" t="s">
        <v>1394</v>
      </c>
      <c r="E329" s="51">
        <v>1071</v>
      </c>
      <c r="F329" s="6"/>
      <c r="G329" s="7">
        <f t="shared" si="4"/>
        <v>1338.75</v>
      </c>
      <c r="I329" s="7">
        <v>390</v>
      </c>
    </row>
    <row r="330" spans="1:9" x14ac:dyDescent="0.25">
      <c r="A330" s="43" t="s">
        <v>1358</v>
      </c>
      <c r="B330" s="29"/>
      <c r="C330" s="43"/>
      <c r="D330" s="166" t="s">
        <v>1255</v>
      </c>
      <c r="E330" s="103">
        <v>103</v>
      </c>
      <c r="F330" s="6"/>
    </row>
    <row r="331" spans="1:9" x14ac:dyDescent="0.25">
      <c r="A331" s="43"/>
      <c r="B331" s="29"/>
      <c r="C331" s="43"/>
      <c r="D331" s="49" t="s">
        <v>723</v>
      </c>
      <c r="E331" s="167">
        <f>SUM(E328:E330)</f>
        <v>2406</v>
      </c>
      <c r="F331" s="6"/>
      <c r="G331" s="7">
        <f t="shared" si="4"/>
        <v>3007.5</v>
      </c>
      <c r="I331" s="7">
        <f>SUM(I328:I329)</f>
        <v>1622</v>
      </c>
    </row>
    <row r="332" spans="1:9" x14ac:dyDescent="0.25">
      <c r="A332" s="43"/>
      <c r="B332" s="29"/>
      <c r="C332" s="43"/>
      <c r="D332" s="40"/>
      <c r="E332" s="51"/>
      <c r="F332" s="6"/>
      <c r="G332" s="7">
        <f t="shared" si="4"/>
        <v>0</v>
      </c>
    </row>
    <row r="333" spans="1:9" ht="78.75" x14ac:dyDescent="0.25">
      <c r="A333" s="43" t="s">
        <v>724</v>
      </c>
      <c r="B333" s="29"/>
      <c r="C333" s="43"/>
      <c r="D333" s="49" t="s">
        <v>1219</v>
      </c>
      <c r="E333" s="48">
        <v>1848</v>
      </c>
      <c r="F333" s="6"/>
      <c r="G333" s="7">
        <f t="shared" si="4"/>
        <v>2310</v>
      </c>
      <c r="I333" s="7">
        <f>308*6</f>
        <v>1848</v>
      </c>
    </row>
    <row r="334" spans="1:9" x14ac:dyDescent="0.25">
      <c r="A334" s="43" t="s">
        <v>725</v>
      </c>
      <c r="B334" s="29"/>
      <c r="C334" s="43"/>
      <c r="D334" s="40" t="s">
        <v>376</v>
      </c>
      <c r="E334" s="57">
        <v>884</v>
      </c>
      <c r="F334" s="6"/>
      <c r="G334" s="7">
        <f t="shared" si="4"/>
        <v>1105</v>
      </c>
      <c r="I334" s="7">
        <v>695</v>
      </c>
    </row>
    <row r="335" spans="1:9" ht="47.25" x14ac:dyDescent="0.25">
      <c r="A335" s="43" t="s">
        <v>729</v>
      </c>
      <c r="B335" s="29"/>
      <c r="C335" s="43"/>
      <c r="D335" s="40" t="s">
        <v>1394</v>
      </c>
      <c r="E335" s="57">
        <v>1071</v>
      </c>
      <c r="F335" s="6"/>
      <c r="G335" s="7">
        <f t="shared" si="4"/>
        <v>1338.75</v>
      </c>
      <c r="I335" s="7">
        <v>390</v>
      </c>
    </row>
    <row r="336" spans="1:9" x14ac:dyDescent="0.25">
      <c r="A336" s="43" t="s">
        <v>1359</v>
      </c>
      <c r="B336" s="29"/>
      <c r="C336" s="43"/>
      <c r="D336" s="166" t="s">
        <v>1255</v>
      </c>
      <c r="E336" s="103">
        <v>103</v>
      </c>
      <c r="F336" s="6"/>
    </row>
    <row r="337" spans="1:9" x14ac:dyDescent="0.25">
      <c r="A337" s="43"/>
      <c r="B337" s="29"/>
      <c r="C337" s="43"/>
      <c r="D337" s="49" t="s">
        <v>719</v>
      </c>
      <c r="E337" s="75">
        <f>SUM(E333:E336)</f>
        <v>3906</v>
      </c>
      <c r="F337" s="6"/>
      <c r="G337" s="7">
        <f t="shared" si="4"/>
        <v>4882.5</v>
      </c>
      <c r="I337" s="7">
        <f>SUM(I333:I335)</f>
        <v>2933</v>
      </c>
    </row>
    <row r="338" spans="1:9" x14ac:dyDescent="0.25">
      <c r="A338" s="43"/>
      <c r="B338" s="29"/>
      <c r="C338" s="168"/>
      <c r="D338" s="49"/>
      <c r="E338" s="75"/>
      <c r="F338" s="6"/>
    </row>
    <row r="339" spans="1:9" ht="69.75" customHeight="1" x14ac:dyDescent="0.25">
      <c r="A339" s="43" t="s">
        <v>1364</v>
      </c>
      <c r="B339" s="29"/>
      <c r="C339" s="168"/>
      <c r="D339" s="49" t="s">
        <v>1365</v>
      </c>
      <c r="E339" s="75"/>
      <c r="F339" s="6"/>
    </row>
    <row r="340" spans="1:9" ht="47.25" x14ac:dyDescent="0.25">
      <c r="A340" s="43" t="s">
        <v>1366</v>
      </c>
      <c r="B340" s="29"/>
      <c r="C340" s="168"/>
      <c r="D340" s="40" t="s">
        <v>1218</v>
      </c>
      <c r="E340" s="64">
        <v>1232</v>
      </c>
      <c r="F340" s="6"/>
    </row>
    <row r="341" spans="1:9" ht="63" x14ac:dyDescent="0.25">
      <c r="A341" s="43" t="s">
        <v>1367</v>
      </c>
      <c r="B341" s="29"/>
      <c r="C341" s="168"/>
      <c r="D341" s="188" t="s">
        <v>1401</v>
      </c>
      <c r="E341" s="51">
        <v>1111</v>
      </c>
      <c r="F341" s="6"/>
    </row>
    <row r="342" spans="1:9" x14ac:dyDescent="0.25">
      <c r="A342" s="43" t="s">
        <v>1368</v>
      </c>
      <c r="B342" s="29"/>
      <c r="C342" s="168"/>
      <c r="D342" s="102" t="s">
        <v>433</v>
      </c>
      <c r="E342" s="45">
        <v>151</v>
      </c>
      <c r="F342" s="6"/>
    </row>
    <row r="343" spans="1:9" x14ac:dyDescent="0.25">
      <c r="A343" s="43" t="s">
        <v>1369</v>
      </c>
      <c r="B343" s="29"/>
      <c r="C343" s="168"/>
      <c r="D343" s="102" t="s">
        <v>436</v>
      </c>
      <c r="E343" s="45">
        <v>133</v>
      </c>
      <c r="F343" s="6"/>
    </row>
    <row r="344" spans="1:9" x14ac:dyDescent="0.25">
      <c r="A344" s="43" t="s">
        <v>1371</v>
      </c>
      <c r="B344" s="29"/>
      <c r="C344" s="168"/>
      <c r="D344" s="62" t="s">
        <v>1370</v>
      </c>
      <c r="E344" s="45">
        <v>155</v>
      </c>
      <c r="F344" s="6"/>
    </row>
    <row r="345" spans="1:9" x14ac:dyDescent="0.25">
      <c r="A345" s="43" t="s">
        <v>1372</v>
      </c>
      <c r="B345" s="29"/>
      <c r="C345" s="168"/>
      <c r="D345" s="166" t="s">
        <v>1255</v>
      </c>
      <c r="E345" s="64">
        <v>103</v>
      </c>
      <c r="F345" s="6"/>
    </row>
    <row r="346" spans="1:9" x14ac:dyDescent="0.25">
      <c r="A346" s="43"/>
      <c r="B346" s="29"/>
      <c r="C346" s="168"/>
      <c r="D346" s="170" t="s">
        <v>723</v>
      </c>
      <c r="E346" s="75">
        <f>SUM(E340:E345)</f>
        <v>2885</v>
      </c>
      <c r="F346" s="6"/>
    </row>
    <row r="347" spans="1:9" x14ac:dyDescent="0.25">
      <c r="A347" s="43"/>
      <c r="B347" s="29"/>
      <c r="C347" s="168"/>
      <c r="D347" s="49"/>
      <c r="E347" s="75"/>
      <c r="F347" s="6"/>
    </row>
    <row r="348" spans="1:9" ht="63" x14ac:dyDescent="0.25">
      <c r="A348" s="43" t="s">
        <v>1373</v>
      </c>
      <c r="B348" s="29"/>
      <c r="C348" s="168"/>
      <c r="D348" s="49" t="s">
        <v>1374</v>
      </c>
      <c r="E348" s="64">
        <v>1848</v>
      </c>
      <c r="F348" s="6"/>
    </row>
    <row r="349" spans="1:9" x14ac:dyDescent="0.25">
      <c r="A349" s="43" t="s">
        <v>1375</v>
      </c>
      <c r="B349" s="29"/>
      <c r="C349" s="168"/>
      <c r="D349" s="40" t="s">
        <v>376</v>
      </c>
      <c r="E349" s="64">
        <v>884</v>
      </c>
      <c r="F349" s="6"/>
    </row>
    <row r="350" spans="1:9" ht="63" x14ac:dyDescent="0.25">
      <c r="A350" s="43" t="s">
        <v>1376</v>
      </c>
      <c r="B350" s="29"/>
      <c r="C350" s="168"/>
      <c r="D350" s="188" t="s">
        <v>1401</v>
      </c>
      <c r="E350" s="51">
        <v>1111</v>
      </c>
      <c r="F350" s="6"/>
    </row>
    <row r="351" spans="1:9" x14ac:dyDescent="0.25">
      <c r="A351" s="43" t="s">
        <v>1377</v>
      </c>
      <c r="B351" s="29"/>
      <c r="C351" s="168"/>
      <c r="D351" s="102" t="s">
        <v>433</v>
      </c>
      <c r="E351" s="45">
        <v>151</v>
      </c>
      <c r="F351" s="6"/>
    </row>
    <row r="352" spans="1:9" x14ac:dyDescent="0.25">
      <c r="A352" s="43" t="s">
        <v>1378</v>
      </c>
      <c r="B352" s="29"/>
      <c r="C352" s="168"/>
      <c r="D352" s="102" t="s">
        <v>436</v>
      </c>
      <c r="E352" s="45">
        <v>133</v>
      </c>
      <c r="F352" s="6"/>
    </row>
    <row r="353" spans="1:11" x14ac:dyDescent="0.25">
      <c r="A353" s="43" t="s">
        <v>1379</v>
      </c>
      <c r="B353" s="29"/>
      <c r="C353" s="168"/>
      <c r="D353" s="62" t="s">
        <v>1370</v>
      </c>
      <c r="E353" s="45">
        <v>155</v>
      </c>
      <c r="F353" s="6"/>
    </row>
    <row r="354" spans="1:11" x14ac:dyDescent="0.25">
      <c r="A354" s="43" t="s">
        <v>1380</v>
      </c>
      <c r="B354" s="29"/>
      <c r="C354" s="168"/>
      <c r="D354" s="166" t="s">
        <v>1255</v>
      </c>
      <c r="E354" s="64">
        <v>103</v>
      </c>
      <c r="F354" s="6"/>
    </row>
    <row r="355" spans="1:11" x14ac:dyDescent="0.25">
      <c r="A355" s="43"/>
      <c r="B355" s="29"/>
      <c r="C355" s="168"/>
      <c r="D355" s="170" t="s">
        <v>723</v>
      </c>
      <c r="E355" s="75">
        <f>SUM(E348:E354)</f>
        <v>4385</v>
      </c>
      <c r="F355" s="6"/>
    </row>
    <row r="356" spans="1:11" x14ac:dyDescent="0.25">
      <c r="A356" s="43"/>
      <c r="B356" s="29"/>
      <c r="C356" s="171"/>
      <c r="D356" s="58"/>
      <c r="E356" s="59"/>
      <c r="F356" s="6"/>
      <c r="G356" s="7">
        <f t="shared" si="4"/>
        <v>0</v>
      </c>
    </row>
    <row r="357" spans="1:11" ht="31.5" x14ac:dyDescent="0.25">
      <c r="A357" s="43"/>
      <c r="B357" s="29"/>
      <c r="C357" s="171"/>
      <c r="D357" s="49" t="s">
        <v>932</v>
      </c>
      <c r="E357" s="59"/>
      <c r="F357" s="6"/>
      <c r="G357" s="7">
        <f t="shared" si="4"/>
        <v>0</v>
      </c>
    </row>
    <row r="358" spans="1:11" x14ac:dyDescent="0.25">
      <c r="A358" s="43" t="s">
        <v>734</v>
      </c>
      <c r="B358" s="29"/>
      <c r="C358" s="43"/>
      <c r="D358" s="40" t="s">
        <v>726</v>
      </c>
      <c r="E358" s="48"/>
      <c r="F358" s="6"/>
      <c r="G358" s="7">
        <f t="shared" si="4"/>
        <v>0</v>
      </c>
    </row>
    <row r="359" spans="1:11" ht="47.25" x14ac:dyDescent="0.25">
      <c r="A359" s="43" t="s">
        <v>933</v>
      </c>
      <c r="B359" s="29"/>
      <c r="C359" s="43"/>
      <c r="D359" s="40" t="s">
        <v>930</v>
      </c>
      <c r="E359" s="51">
        <v>3080</v>
      </c>
      <c r="F359" s="6"/>
      <c r="G359" s="7">
        <f t="shared" si="4"/>
        <v>3850</v>
      </c>
      <c r="I359" s="7">
        <f>308*10</f>
        <v>3080</v>
      </c>
    </row>
    <row r="360" spans="1:11" ht="31.5" x14ac:dyDescent="0.25">
      <c r="A360" s="43" t="s">
        <v>934</v>
      </c>
      <c r="B360" s="29"/>
      <c r="C360" s="43"/>
      <c r="D360" s="13" t="s">
        <v>408</v>
      </c>
      <c r="E360" s="53">
        <v>495</v>
      </c>
      <c r="F360" s="6"/>
      <c r="G360" s="7">
        <f t="shared" si="4"/>
        <v>618.75</v>
      </c>
      <c r="I360" s="7">
        <v>495</v>
      </c>
    </row>
    <row r="361" spans="1:11" x14ac:dyDescent="0.25">
      <c r="A361" s="43" t="s">
        <v>935</v>
      </c>
      <c r="B361" s="29"/>
      <c r="C361" s="43"/>
      <c r="D361" s="13" t="s">
        <v>403</v>
      </c>
      <c r="E361" s="153">
        <v>191</v>
      </c>
      <c r="F361" s="6"/>
      <c r="G361" s="7">
        <f t="shared" si="4"/>
        <v>238.75</v>
      </c>
      <c r="I361" s="7">
        <v>191</v>
      </c>
    </row>
    <row r="362" spans="1:11" x14ac:dyDescent="0.25">
      <c r="A362" s="43" t="s">
        <v>936</v>
      </c>
      <c r="B362" s="29"/>
      <c r="C362" s="43"/>
      <c r="D362" s="40" t="s">
        <v>425</v>
      </c>
      <c r="E362" s="51">
        <v>145</v>
      </c>
      <c r="F362" s="6"/>
      <c r="G362" s="7">
        <f t="shared" si="4"/>
        <v>181.25</v>
      </c>
      <c r="I362" s="7">
        <v>145</v>
      </c>
    </row>
    <row r="363" spans="1:11" x14ac:dyDescent="0.25">
      <c r="A363" s="43" t="s">
        <v>937</v>
      </c>
      <c r="B363" s="29"/>
      <c r="C363" s="43"/>
      <c r="D363" s="13" t="s">
        <v>416</v>
      </c>
      <c r="E363" s="51">
        <v>125</v>
      </c>
      <c r="F363" s="6"/>
      <c r="G363" s="7">
        <f t="shared" si="4"/>
        <v>156.25</v>
      </c>
      <c r="I363" s="7">
        <v>125</v>
      </c>
    </row>
    <row r="364" spans="1:11" x14ac:dyDescent="0.25">
      <c r="A364" s="43" t="s">
        <v>938</v>
      </c>
      <c r="B364" s="29"/>
      <c r="C364" s="43"/>
      <c r="D364" s="40" t="s">
        <v>718</v>
      </c>
      <c r="E364" s="57">
        <v>375</v>
      </c>
      <c r="F364" s="6"/>
      <c r="G364" s="7">
        <f t="shared" si="4"/>
        <v>468.75</v>
      </c>
      <c r="I364" s="7">
        <v>375</v>
      </c>
    </row>
    <row r="365" spans="1:11" x14ac:dyDescent="0.25">
      <c r="A365" s="43" t="s">
        <v>939</v>
      </c>
      <c r="B365" s="29"/>
      <c r="C365" s="43"/>
      <c r="D365" s="40" t="s">
        <v>727</v>
      </c>
      <c r="E365" s="51">
        <v>310</v>
      </c>
      <c r="F365" s="6"/>
      <c r="G365" s="7">
        <f t="shared" si="4"/>
        <v>387.5</v>
      </c>
      <c r="I365" s="7">
        <v>310</v>
      </c>
    </row>
    <row r="366" spans="1:11" x14ac:dyDescent="0.25">
      <c r="A366" s="43" t="s">
        <v>940</v>
      </c>
      <c r="B366" s="29"/>
      <c r="C366" s="43"/>
      <c r="D366" s="40" t="s">
        <v>677</v>
      </c>
      <c r="E366" s="51">
        <v>300</v>
      </c>
      <c r="F366" s="6"/>
      <c r="G366" s="7">
        <f t="shared" si="4"/>
        <v>375</v>
      </c>
      <c r="I366" s="7">
        <v>300</v>
      </c>
      <c r="K366" s="6"/>
    </row>
    <row r="367" spans="1:11" x14ac:dyDescent="0.25">
      <c r="A367" s="43" t="s">
        <v>941</v>
      </c>
      <c r="B367" s="29"/>
      <c r="C367" s="43"/>
      <c r="D367" s="40" t="s">
        <v>919</v>
      </c>
      <c r="E367" s="51">
        <v>126</v>
      </c>
      <c r="F367" s="6"/>
      <c r="G367" s="7">
        <f t="shared" si="4"/>
        <v>157.5</v>
      </c>
      <c r="I367" s="7">
        <v>126</v>
      </c>
    </row>
    <row r="368" spans="1:11" x14ac:dyDescent="0.25">
      <c r="A368" s="43" t="s">
        <v>942</v>
      </c>
      <c r="B368" s="29"/>
      <c r="C368" s="43"/>
      <c r="D368" s="17" t="s">
        <v>652</v>
      </c>
      <c r="E368" s="56">
        <v>106</v>
      </c>
      <c r="F368" s="6"/>
      <c r="G368" s="7">
        <f t="shared" ref="G368:G435" si="5">E368*1.25</f>
        <v>132.5</v>
      </c>
      <c r="I368" s="7">
        <v>106</v>
      </c>
    </row>
    <row r="369" spans="1:9" x14ac:dyDescent="0.25">
      <c r="A369" s="43" t="s">
        <v>943</v>
      </c>
      <c r="B369" s="29"/>
      <c r="C369" s="43"/>
      <c r="D369" s="17" t="s">
        <v>916</v>
      </c>
      <c r="E369" s="51">
        <v>115</v>
      </c>
      <c r="F369" s="6"/>
      <c r="G369" s="7">
        <f t="shared" si="5"/>
        <v>143.75</v>
      </c>
      <c r="I369" s="7">
        <v>115</v>
      </c>
    </row>
    <row r="370" spans="1:9" x14ac:dyDescent="0.25">
      <c r="A370" s="43" t="s">
        <v>944</v>
      </c>
      <c r="B370" s="29"/>
      <c r="C370" s="43"/>
      <c r="D370" s="40" t="s">
        <v>376</v>
      </c>
      <c r="E370" s="57">
        <v>884</v>
      </c>
      <c r="F370" s="6"/>
      <c r="G370" s="7">
        <f t="shared" si="5"/>
        <v>1105</v>
      </c>
      <c r="I370" s="7">
        <v>695</v>
      </c>
    </row>
    <row r="371" spans="1:9" ht="47.25" x14ac:dyDescent="0.25">
      <c r="A371" s="43" t="s">
        <v>945</v>
      </c>
      <c r="B371" s="29"/>
      <c r="C371" s="43"/>
      <c r="D371" s="40" t="s">
        <v>1394</v>
      </c>
      <c r="E371" s="57">
        <v>1071</v>
      </c>
      <c r="F371" s="6"/>
      <c r="G371" s="7">
        <f t="shared" si="5"/>
        <v>1338.75</v>
      </c>
      <c r="I371" s="7">
        <v>390</v>
      </c>
    </row>
    <row r="372" spans="1:9" ht="78.75" x14ac:dyDescent="0.25">
      <c r="A372" s="43" t="s">
        <v>1360</v>
      </c>
      <c r="B372" s="29"/>
      <c r="C372" s="43"/>
      <c r="D372" s="40" t="s">
        <v>1355</v>
      </c>
      <c r="E372" s="51">
        <v>165</v>
      </c>
      <c r="F372" s="6"/>
    </row>
    <row r="373" spans="1:9" x14ac:dyDescent="0.25">
      <c r="A373" s="43"/>
      <c r="B373" s="29"/>
      <c r="C373" s="43"/>
      <c r="D373" s="49" t="s">
        <v>728</v>
      </c>
      <c r="E373" s="75">
        <f>SUM(E359:E372)</f>
        <v>7488</v>
      </c>
      <c r="F373" s="6"/>
      <c r="G373" s="7">
        <f t="shared" si="5"/>
        <v>9360</v>
      </c>
      <c r="I373" s="7">
        <f>SUM(I359:I371)</f>
        <v>6453</v>
      </c>
    </row>
    <row r="374" spans="1:9" x14ac:dyDescent="0.25">
      <c r="A374" s="43" t="s">
        <v>735</v>
      </c>
      <c r="B374" s="29"/>
      <c r="C374" s="43"/>
      <c r="D374" s="50" t="s">
        <v>730</v>
      </c>
      <c r="E374" s="51"/>
      <c r="F374" s="6"/>
      <c r="G374" s="7">
        <f t="shared" si="5"/>
        <v>0</v>
      </c>
    </row>
    <row r="375" spans="1:9" ht="47.25" x14ac:dyDescent="0.25">
      <c r="A375" s="43" t="s">
        <v>946</v>
      </c>
      <c r="B375" s="29"/>
      <c r="C375" s="43"/>
      <c r="D375" s="50" t="s">
        <v>931</v>
      </c>
      <c r="E375" s="51">
        <v>3388</v>
      </c>
      <c r="F375" s="6"/>
      <c r="G375" s="7">
        <f t="shared" si="5"/>
        <v>4235</v>
      </c>
      <c r="I375" s="7">
        <f>308*11</f>
        <v>3388</v>
      </c>
    </row>
    <row r="376" spans="1:9" ht="31.5" x14ac:dyDescent="0.25">
      <c r="A376" s="43" t="s">
        <v>947</v>
      </c>
      <c r="B376" s="29"/>
      <c r="C376" s="43"/>
      <c r="D376" s="52" t="s">
        <v>408</v>
      </c>
      <c r="E376" s="51">
        <v>495</v>
      </c>
      <c r="F376" s="6"/>
      <c r="G376" s="7">
        <f t="shared" si="5"/>
        <v>618.75</v>
      </c>
      <c r="I376" s="7">
        <v>495</v>
      </c>
    </row>
    <row r="377" spans="1:9" x14ac:dyDescent="0.25">
      <c r="A377" s="43" t="s">
        <v>948</v>
      </c>
      <c r="B377" s="29"/>
      <c r="C377" s="43"/>
      <c r="D377" s="52" t="s">
        <v>403</v>
      </c>
      <c r="E377" s="51">
        <v>191</v>
      </c>
      <c r="F377" s="6"/>
      <c r="G377" s="7">
        <f t="shared" si="5"/>
        <v>238.75</v>
      </c>
      <c r="I377" s="7">
        <v>191</v>
      </c>
    </row>
    <row r="378" spans="1:9" x14ac:dyDescent="0.25">
      <c r="A378" s="43" t="s">
        <v>949</v>
      </c>
      <c r="B378" s="29"/>
      <c r="C378" s="43"/>
      <c r="D378" s="50" t="s">
        <v>425</v>
      </c>
      <c r="E378" s="51">
        <v>145</v>
      </c>
      <c r="F378" s="6"/>
      <c r="G378" s="7">
        <f t="shared" si="5"/>
        <v>181.25</v>
      </c>
      <c r="I378" s="7">
        <v>145</v>
      </c>
    </row>
    <row r="379" spans="1:9" x14ac:dyDescent="0.25">
      <c r="A379" s="43" t="s">
        <v>950</v>
      </c>
      <c r="B379" s="29"/>
      <c r="C379" s="43"/>
      <c r="D379" s="52" t="s">
        <v>416</v>
      </c>
      <c r="E379" s="51">
        <v>125</v>
      </c>
      <c r="F379" s="6"/>
      <c r="G379" s="7">
        <f t="shared" si="5"/>
        <v>156.25</v>
      </c>
      <c r="I379" s="7">
        <v>125</v>
      </c>
    </row>
    <row r="380" spans="1:9" x14ac:dyDescent="0.25">
      <c r="A380" s="43" t="s">
        <v>951</v>
      </c>
      <c r="B380" s="29"/>
      <c r="C380" s="43"/>
      <c r="D380" s="50" t="s">
        <v>718</v>
      </c>
      <c r="E380" s="51">
        <v>375</v>
      </c>
      <c r="F380" s="6"/>
      <c r="G380" s="7">
        <f t="shared" si="5"/>
        <v>468.75</v>
      </c>
      <c r="I380" s="7">
        <v>375</v>
      </c>
    </row>
    <row r="381" spans="1:9" x14ac:dyDescent="0.25">
      <c r="A381" s="43" t="s">
        <v>952</v>
      </c>
      <c r="B381" s="29"/>
      <c r="C381" s="43"/>
      <c r="D381" s="50" t="s">
        <v>727</v>
      </c>
      <c r="E381" s="51">
        <v>310</v>
      </c>
      <c r="F381" s="6"/>
      <c r="G381" s="7">
        <f t="shared" si="5"/>
        <v>387.5</v>
      </c>
      <c r="I381" s="7">
        <v>310</v>
      </c>
    </row>
    <row r="382" spans="1:9" x14ac:dyDescent="0.25">
      <c r="A382" s="43" t="s">
        <v>953</v>
      </c>
      <c r="B382" s="29"/>
      <c r="C382" s="43"/>
      <c r="D382" s="50" t="s">
        <v>731</v>
      </c>
      <c r="E382" s="51">
        <v>356</v>
      </c>
      <c r="F382" s="6"/>
      <c r="G382" s="7">
        <f t="shared" si="5"/>
        <v>445</v>
      </c>
      <c r="I382" s="7">
        <v>356</v>
      </c>
    </row>
    <row r="383" spans="1:9" x14ac:dyDescent="0.25">
      <c r="A383" s="43" t="s">
        <v>954</v>
      </c>
      <c r="B383" s="29"/>
      <c r="C383" s="43"/>
      <c r="D383" s="50" t="s">
        <v>732</v>
      </c>
      <c r="E383" s="51">
        <v>306</v>
      </c>
      <c r="F383" s="6"/>
      <c r="G383" s="7">
        <f t="shared" si="5"/>
        <v>382.5</v>
      </c>
      <c r="I383" s="7">
        <v>306</v>
      </c>
    </row>
    <row r="384" spans="1:9" ht="47.25" x14ac:dyDescent="0.25">
      <c r="A384" s="43" t="s">
        <v>955</v>
      </c>
      <c r="B384" s="29"/>
      <c r="C384" s="43"/>
      <c r="D384" s="54" t="s">
        <v>508</v>
      </c>
      <c r="E384" s="51">
        <v>350</v>
      </c>
      <c r="F384" s="6"/>
      <c r="G384" s="7">
        <f t="shared" si="5"/>
        <v>437.5</v>
      </c>
      <c r="I384" s="7">
        <v>350</v>
      </c>
    </row>
    <row r="385" spans="1:9" x14ac:dyDescent="0.25">
      <c r="A385" s="43" t="s">
        <v>956</v>
      </c>
      <c r="B385" s="29"/>
      <c r="C385" s="43"/>
      <c r="D385" s="50" t="s">
        <v>677</v>
      </c>
      <c r="E385" s="51">
        <v>300</v>
      </c>
      <c r="F385" s="6"/>
      <c r="G385" s="7">
        <f t="shared" si="5"/>
        <v>375</v>
      </c>
      <c r="I385" s="7">
        <v>300</v>
      </c>
    </row>
    <row r="386" spans="1:9" x14ac:dyDescent="0.25">
      <c r="A386" s="43" t="s">
        <v>957</v>
      </c>
      <c r="B386" s="29"/>
      <c r="C386" s="43"/>
      <c r="D386" s="50" t="s">
        <v>919</v>
      </c>
      <c r="E386" s="51">
        <v>126</v>
      </c>
      <c r="F386" s="6"/>
      <c r="G386" s="7">
        <f t="shared" si="5"/>
        <v>157.5</v>
      </c>
      <c r="I386" s="7">
        <v>126</v>
      </c>
    </row>
    <row r="387" spans="1:9" x14ac:dyDescent="0.25">
      <c r="A387" s="43" t="s">
        <v>958</v>
      </c>
      <c r="B387" s="29"/>
      <c r="C387" s="43"/>
      <c r="D387" s="55" t="s">
        <v>652</v>
      </c>
      <c r="E387" s="56">
        <v>106</v>
      </c>
      <c r="F387" s="6"/>
      <c r="G387" s="7">
        <f t="shared" si="5"/>
        <v>132.5</v>
      </c>
      <c r="I387" s="7">
        <v>106</v>
      </c>
    </row>
    <row r="388" spans="1:9" x14ac:dyDescent="0.25">
      <c r="A388" s="43" t="s">
        <v>959</v>
      </c>
      <c r="B388" s="29"/>
      <c r="C388" s="43"/>
      <c r="D388" s="17" t="s">
        <v>916</v>
      </c>
      <c r="E388" s="51">
        <v>115</v>
      </c>
      <c r="F388" s="6"/>
      <c r="G388" s="7">
        <f t="shared" si="5"/>
        <v>143.75</v>
      </c>
      <c r="I388" s="7">
        <v>115</v>
      </c>
    </row>
    <row r="389" spans="1:9" x14ac:dyDescent="0.25">
      <c r="A389" s="43" t="s">
        <v>960</v>
      </c>
      <c r="B389" s="29"/>
      <c r="C389" s="144"/>
      <c r="D389" s="50" t="s">
        <v>376</v>
      </c>
      <c r="E389" s="57">
        <v>884</v>
      </c>
      <c r="F389" s="6"/>
      <c r="G389" s="7">
        <f t="shared" si="5"/>
        <v>1105</v>
      </c>
      <c r="I389" s="7">
        <v>695</v>
      </c>
    </row>
    <row r="390" spans="1:9" ht="47.25" x14ac:dyDescent="0.25">
      <c r="A390" s="43" t="s">
        <v>961</v>
      </c>
      <c r="B390" s="29"/>
      <c r="C390" s="144"/>
      <c r="D390" s="50" t="s">
        <v>1394</v>
      </c>
      <c r="E390" s="57">
        <v>1071</v>
      </c>
      <c r="F390" s="6"/>
      <c r="G390" s="7">
        <f t="shared" si="5"/>
        <v>1338.75</v>
      </c>
      <c r="I390" s="7">
        <v>390</v>
      </c>
    </row>
    <row r="391" spans="1:9" ht="78.75" x14ac:dyDescent="0.25">
      <c r="A391" s="43" t="s">
        <v>1361</v>
      </c>
      <c r="B391" s="29"/>
      <c r="C391" s="144"/>
      <c r="D391" s="40" t="s">
        <v>1355</v>
      </c>
      <c r="E391" s="51">
        <v>165</v>
      </c>
      <c r="F391" s="6"/>
    </row>
    <row r="392" spans="1:9" x14ac:dyDescent="0.25">
      <c r="A392" s="43"/>
      <c r="B392" s="29"/>
      <c r="C392" s="144"/>
      <c r="D392" s="58" t="s">
        <v>733</v>
      </c>
      <c r="E392" s="77">
        <f>SUM(E375:E391)</f>
        <v>8808</v>
      </c>
      <c r="F392" s="6"/>
      <c r="G392" s="7">
        <f t="shared" si="5"/>
        <v>11010</v>
      </c>
      <c r="I392" s="7">
        <f>SUM(I375:I390)</f>
        <v>7773</v>
      </c>
    </row>
    <row r="393" spans="1:9" x14ac:dyDescent="0.25">
      <c r="A393" s="43"/>
      <c r="B393" s="29"/>
      <c r="C393" s="171"/>
      <c r="D393" s="58"/>
      <c r="E393" s="59"/>
      <c r="F393" s="6"/>
      <c r="G393" s="7">
        <f t="shared" si="5"/>
        <v>0</v>
      </c>
    </row>
    <row r="394" spans="1:9" ht="47.25" x14ac:dyDescent="0.25">
      <c r="A394" s="43"/>
      <c r="B394" s="29"/>
      <c r="C394" s="63"/>
      <c r="D394" s="49" t="s">
        <v>1381</v>
      </c>
      <c r="E394" s="48"/>
      <c r="F394" s="6"/>
      <c r="G394" s="7">
        <f t="shared" si="5"/>
        <v>0</v>
      </c>
    </row>
    <row r="395" spans="1:9" ht="47.25" x14ac:dyDescent="0.25">
      <c r="A395" s="43" t="s">
        <v>736</v>
      </c>
      <c r="B395" s="29"/>
      <c r="C395" s="63"/>
      <c r="D395" s="40" t="s">
        <v>924</v>
      </c>
      <c r="E395" s="51">
        <v>2112</v>
      </c>
      <c r="F395" s="6"/>
      <c r="G395" s="7">
        <f t="shared" si="5"/>
        <v>2640</v>
      </c>
      <c r="I395" s="7">
        <f>308*4</f>
        <v>1232</v>
      </c>
    </row>
    <row r="396" spans="1:9" ht="63" x14ac:dyDescent="0.25">
      <c r="A396" s="43" t="s">
        <v>744</v>
      </c>
      <c r="B396" s="29"/>
      <c r="C396" s="63"/>
      <c r="D396" s="188" t="s">
        <v>1401</v>
      </c>
      <c r="E396" s="51">
        <v>1111</v>
      </c>
      <c r="F396" s="6"/>
      <c r="G396" s="7">
        <f t="shared" si="5"/>
        <v>1388.75</v>
      </c>
      <c r="I396" s="7">
        <v>390</v>
      </c>
    </row>
    <row r="397" spans="1:9" x14ac:dyDescent="0.25">
      <c r="A397" s="43" t="s">
        <v>1356</v>
      </c>
      <c r="B397" s="29"/>
      <c r="C397" s="63"/>
      <c r="D397" s="169" t="s">
        <v>1385</v>
      </c>
      <c r="E397" s="64">
        <v>485</v>
      </c>
      <c r="F397" s="6"/>
    </row>
    <row r="398" spans="1:9" x14ac:dyDescent="0.25">
      <c r="A398" s="43" t="s">
        <v>1357</v>
      </c>
      <c r="B398" s="29"/>
      <c r="C398" s="63"/>
      <c r="D398" s="166" t="s">
        <v>1255</v>
      </c>
      <c r="E398" s="103">
        <v>121</v>
      </c>
      <c r="F398" s="6"/>
      <c r="G398" s="7">
        <f t="shared" si="5"/>
        <v>151.25</v>
      </c>
      <c r="I398" s="7">
        <f>SUM(I395:I396)</f>
        <v>1622</v>
      </c>
    </row>
    <row r="399" spans="1:9" x14ac:dyDescent="0.25">
      <c r="A399" s="43"/>
      <c r="B399" s="29"/>
      <c r="C399" s="63"/>
      <c r="D399" s="49" t="s">
        <v>723</v>
      </c>
      <c r="E399" s="59">
        <f>SUM(E395:E398)</f>
        <v>3829</v>
      </c>
      <c r="F399" s="6"/>
      <c r="G399" s="7">
        <f t="shared" si="5"/>
        <v>4786.25</v>
      </c>
    </row>
    <row r="400" spans="1:9" x14ac:dyDescent="0.25">
      <c r="A400" s="43"/>
      <c r="B400" s="29"/>
      <c r="C400" s="63"/>
      <c r="D400" s="49"/>
      <c r="E400" s="59"/>
      <c r="F400" s="6"/>
    </row>
    <row r="401" spans="1:9" ht="94.5" x14ac:dyDescent="0.25">
      <c r="A401" s="43"/>
      <c r="B401" s="29"/>
      <c r="C401" s="172"/>
      <c r="D401" s="49" t="s">
        <v>962</v>
      </c>
      <c r="E401" s="48"/>
      <c r="F401" s="6"/>
      <c r="G401" s="7">
        <f t="shared" si="5"/>
        <v>0</v>
      </c>
    </row>
    <row r="402" spans="1:9" x14ac:dyDescent="0.25">
      <c r="A402" s="43" t="s">
        <v>749</v>
      </c>
      <c r="B402" s="29"/>
      <c r="C402" s="173"/>
      <c r="D402" s="49" t="s">
        <v>737</v>
      </c>
      <c r="E402" s="60"/>
      <c r="F402" s="6"/>
      <c r="G402" s="7">
        <f t="shared" si="5"/>
        <v>0</v>
      </c>
    </row>
    <row r="403" spans="1:9" x14ac:dyDescent="0.25">
      <c r="A403" s="43" t="s">
        <v>750</v>
      </c>
      <c r="B403" s="29"/>
      <c r="C403" s="173"/>
      <c r="D403" s="49" t="s">
        <v>738</v>
      </c>
      <c r="E403" s="60"/>
      <c r="F403" s="6"/>
      <c r="G403" s="7">
        <f t="shared" si="5"/>
        <v>0</v>
      </c>
    </row>
    <row r="404" spans="1:9" ht="63" x14ac:dyDescent="0.25">
      <c r="A404" s="43" t="s">
        <v>963</v>
      </c>
      <c r="B404" s="29"/>
      <c r="C404" s="173"/>
      <c r="D404" s="40" t="s">
        <v>925</v>
      </c>
      <c r="E404" s="51">
        <v>2464</v>
      </c>
      <c r="F404" s="6"/>
      <c r="G404" s="7">
        <f t="shared" si="5"/>
        <v>3080</v>
      </c>
      <c r="I404" s="7">
        <f>308*8</f>
        <v>2464</v>
      </c>
    </row>
    <row r="405" spans="1:9" x14ac:dyDescent="0.25">
      <c r="A405" s="43" t="s">
        <v>964</v>
      </c>
      <c r="B405" s="29"/>
      <c r="C405" s="173"/>
      <c r="D405" s="40" t="s">
        <v>727</v>
      </c>
      <c r="E405" s="51">
        <v>310</v>
      </c>
      <c r="F405" s="6"/>
      <c r="G405" s="7">
        <f t="shared" si="5"/>
        <v>387.5</v>
      </c>
      <c r="I405" s="7">
        <v>310</v>
      </c>
    </row>
    <row r="406" spans="1:9" ht="31.5" x14ac:dyDescent="0.25">
      <c r="A406" s="43" t="s">
        <v>965</v>
      </c>
      <c r="B406" s="29"/>
      <c r="C406" s="173"/>
      <c r="D406" s="40" t="s">
        <v>739</v>
      </c>
      <c r="E406" s="51">
        <v>495</v>
      </c>
      <c r="F406" s="6"/>
      <c r="G406" s="7">
        <f t="shared" si="5"/>
        <v>618.75</v>
      </c>
      <c r="I406" s="7">
        <v>495</v>
      </c>
    </row>
    <row r="407" spans="1:9" x14ac:dyDescent="0.25">
      <c r="A407" s="43" t="s">
        <v>966</v>
      </c>
      <c r="B407" s="29"/>
      <c r="C407" s="173"/>
      <c r="D407" s="40" t="s">
        <v>919</v>
      </c>
      <c r="E407" s="51">
        <v>126</v>
      </c>
      <c r="F407" s="6"/>
      <c r="G407" s="7">
        <f t="shared" si="5"/>
        <v>157.5</v>
      </c>
      <c r="I407" s="7">
        <v>126</v>
      </c>
    </row>
    <row r="408" spans="1:9" ht="15" customHeight="1" x14ac:dyDescent="0.25">
      <c r="A408" s="43" t="s">
        <v>967</v>
      </c>
      <c r="B408" s="29"/>
      <c r="C408" s="173"/>
      <c r="D408" s="17" t="s">
        <v>652</v>
      </c>
      <c r="E408" s="56">
        <v>106</v>
      </c>
      <c r="F408" s="6"/>
      <c r="G408" s="7">
        <f t="shared" si="5"/>
        <v>132.5</v>
      </c>
      <c r="I408" s="7">
        <v>106</v>
      </c>
    </row>
    <row r="409" spans="1:9" x14ac:dyDescent="0.25">
      <c r="A409" s="43" t="s">
        <v>968</v>
      </c>
      <c r="B409" s="29"/>
      <c r="C409" s="173"/>
      <c r="D409" s="17" t="s">
        <v>916</v>
      </c>
      <c r="E409" s="51">
        <v>115</v>
      </c>
      <c r="F409" s="6"/>
      <c r="G409" s="7">
        <f t="shared" si="5"/>
        <v>143.75</v>
      </c>
      <c r="I409" s="7">
        <v>115</v>
      </c>
    </row>
    <row r="410" spans="1:9" x14ac:dyDescent="0.25">
      <c r="A410" s="43" t="s">
        <v>969</v>
      </c>
      <c r="B410" s="29"/>
      <c r="C410" s="173"/>
      <c r="D410" s="40" t="s">
        <v>677</v>
      </c>
      <c r="E410" s="51">
        <v>300</v>
      </c>
      <c r="F410" s="6"/>
      <c r="G410" s="7">
        <f t="shared" si="5"/>
        <v>375</v>
      </c>
      <c r="I410" s="7">
        <v>300</v>
      </c>
    </row>
    <row r="411" spans="1:9" x14ac:dyDescent="0.25">
      <c r="A411" s="43" t="s">
        <v>970</v>
      </c>
      <c r="B411" s="29"/>
      <c r="C411" s="173"/>
      <c r="D411" s="40" t="s">
        <v>740</v>
      </c>
      <c r="E411" s="51">
        <v>125</v>
      </c>
      <c r="F411" s="6"/>
      <c r="G411" s="7">
        <f t="shared" si="5"/>
        <v>156.25</v>
      </c>
      <c r="I411" s="7">
        <v>125</v>
      </c>
    </row>
    <row r="412" spans="1:9" x14ac:dyDescent="0.25">
      <c r="A412" s="43" t="s">
        <v>971</v>
      </c>
      <c r="B412" s="29"/>
      <c r="C412" s="173"/>
      <c r="D412" s="40" t="s">
        <v>425</v>
      </c>
      <c r="E412" s="51">
        <v>145</v>
      </c>
      <c r="F412" s="6"/>
      <c r="G412" s="7">
        <f t="shared" si="5"/>
        <v>181.25</v>
      </c>
      <c r="I412" s="7">
        <v>145</v>
      </c>
    </row>
    <row r="413" spans="1:9" x14ac:dyDescent="0.25">
      <c r="A413" s="43" t="s">
        <v>972</v>
      </c>
      <c r="B413" s="29"/>
      <c r="C413" s="173"/>
      <c r="D413" s="40" t="s">
        <v>403</v>
      </c>
      <c r="E413" s="51">
        <v>191</v>
      </c>
      <c r="F413" s="6"/>
      <c r="G413" s="7">
        <f t="shared" si="5"/>
        <v>238.75</v>
      </c>
      <c r="I413" s="7">
        <v>191</v>
      </c>
    </row>
    <row r="414" spans="1:9" x14ac:dyDescent="0.25">
      <c r="A414" s="43" t="s">
        <v>973</v>
      </c>
      <c r="B414" s="29"/>
      <c r="C414" s="173"/>
      <c r="D414" s="40" t="s">
        <v>718</v>
      </c>
      <c r="E414" s="51">
        <v>375</v>
      </c>
      <c r="F414" s="6"/>
      <c r="G414" s="7">
        <f t="shared" si="5"/>
        <v>468.75</v>
      </c>
      <c r="I414" s="7">
        <v>375</v>
      </c>
    </row>
    <row r="415" spans="1:9" x14ac:dyDescent="0.25">
      <c r="A415" s="43"/>
      <c r="B415" s="29"/>
      <c r="C415" s="63"/>
      <c r="D415" s="49" t="s">
        <v>728</v>
      </c>
      <c r="E415" s="60">
        <f>SUM(E404:E414)</f>
        <v>4752</v>
      </c>
      <c r="F415" s="6"/>
      <c r="G415" s="7">
        <f t="shared" si="5"/>
        <v>5940</v>
      </c>
      <c r="H415" s="61"/>
      <c r="I415" s="7">
        <f>SUM(I404:I414)</f>
        <v>4752</v>
      </c>
    </row>
    <row r="416" spans="1:9" x14ac:dyDescent="0.25">
      <c r="A416" s="43"/>
      <c r="B416" s="29"/>
      <c r="C416" s="63"/>
      <c r="D416" s="49"/>
      <c r="E416" s="60"/>
      <c r="F416" s="6"/>
      <c r="G416" s="7">
        <f t="shared" si="5"/>
        <v>0</v>
      </c>
      <c r="H416" s="19"/>
    </row>
    <row r="417" spans="1:9" x14ac:dyDescent="0.25">
      <c r="A417" s="43" t="s">
        <v>751</v>
      </c>
      <c r="B417" s="29"/>
      <c r="C417" s="63"/>
      <c r="D417" s="49" t="s">
        <v>741</v>
      </c>
      <c r="E417" s="48"/>
      <c r="F417" s="6"/>
      <c r="G417" s="7">
        <f t="shared" si="5"/>
        <v>0</v>
      </c>
    </row>
    <row r="418" spans="1:9" ht="63" x14ac:dyDescent="0.25">
      <c r="A418" s="43" t="s">
        <v>974</v>
      </c>
      <c r="B418" s="29"/>
      <c r="C418" s="63"/>
      <c r="D418" s="40" t="s">
        <v>926</v>
      </c>
      <c r="E418" s="48">
        <v>2772</v>
      </c>
      <c r="F418" s="6"/>
      <c r="G418" s="7">
        <f t="shared" si="5"/>
        <v>3465</v>
      </c>
      <c r="I418" s="7">
        <f>308*9</f>
        <v>2772</v>
      </c>
    </row>
    <row r="419" spans="1:9" x14ac:dyDescent="0.25">
      <c r="A419" s="43" t="s">
        <v>975</v>
      </c>
      <c r="B419" s="29"/>
      <c r="C419" s="63"/>
      <c r="D419" s="40" t="s">
        <v>727</v>
      </c>
      <c r="E419" s="51">
        <v>310</v>
      </c>
      <c r="F419" s="6"/>
      <c r="G419" s="7">
        <f t="shared" si="5"/>
        <v>387.5</v>
      </c>
      <c r="I419" s="7">
        <v>310</v>
      </c>
    </row>
    <row r="420" spans="1:9" ht="31.5" x14ac:dyDescent="0.25">
      <c r="A420" s="43" t="s">
        <v>976</v>
      </c>
      <c r="B420" s="29"/>
      <c r="C420" s="63"/>
      <c r="D420" s="40" t="s">
        <v>739</v>
      </c>
      <c r="E420" s="51">
        <v>495</v>
      </c>
      <c r="F420" s="6"/>
      <c r="G420" s="7">
        <f t="shared" si="5"/>
        <v>618.75</v>
      </c>
      <c r="I420" s="7">
        <v>495</v>
      </c>
    </row>
    <row r="421" spans="1:9" x14ac:dyDescent="0.25">
      <c r="A421" s="43" t="s">
        <v>977</v>
      </c>
      <c r="B421" s="29"/>
      <c r="C421" s="63"/>
      <c r="D421" s="40" t="s">
        <v>919</v>
      </c>
      <c r="E421" s="51">
        <v>126</v>
      </c>
      <c r="F421" s="6"/>
      <c r="G421" s="7">
        <f t="shared" si="5"/>
        <v>157.5</v>
      </c>
      <c r="I421" s="7">
        <v>126</v>
      </c>
    </row>
    <row r="422" spans="1:9" x14ac:dyDescent="0.25">
      <c r="A422" s="43" t="s">
        <v>978</v>
      </c>
      <c r="B422" s="29"/>
      <c r="C422" s="63"/>
      <c r="D422" s="17" t="s">
        <v>652</v>
      </c>
      <c r="E422" s="56">
        <v>106</v>
      </c>
      <c r="F422" s="6"/>
      <c r="G422" s="7">
        <f t="shared" si="5"/>
        <v>132.5</v>
      </c>
      <c r="I422" s="7">
        <v>106</v>
      </c>
    </row>
    <row r="423" spans="1:9" x14ac:dyDescent="0.25">
      <c r="A423" s="43" t="s">
        <v>979</v>
      </c>
      <c r="B423" s="29"/>
      <c r="C423" s="63"/>
      <c r="D423" s="17" t="s">
        <v>916</v>
      </c>
      <c r="E423" s="51">
        <v>115</v>
      </c>
      <c r="F423" s="6"/>
      <c r="G423" s="7">
        <f t="shared" si="5"/>
        <v>143.75</v>
      </c>
      <c r="I423" s="7">
        <v>115</v>
      </c>
    </row>
    <row r="424" spans="1:9" x14ac:dyDescent="0.25">
      <c r="A424" s="43" t="s">
        <v>980</v>
      </c>
      <c r="B424" s="29"/>
      <c r="C424" s="63"/>
      <c r="D424" s="40" t="s">
        <v>677</v>
      </c>
      <c r="E424" s="51">
        <v>300</v>
      </c>
      <c r="F424" s="6"/>
      <c r="G424" s="7">
        <f t="shared" si="5"/>
        <v>375</v>
      </c>
      <c r="I424" s="7">
        <v>300</v>
      </c>
    </row>
    <row r="425" spans="1:9" x14ac:dyDescent="0.25">
      <c r="A425" s="43" t="s">
        <v>981</v>
      </c>
      <c r="B425" s="29"/>
      <c r="C425" s="63"/>
      <c r="D425" s="40" t="s">
        <v>740</v>
      </c>
      <c r="E425" s="51">
        <v>125</v>
      </c>
      <c r="F425" s="6"/>
      <c r="G425" s="7">
        <f t="shared" si="5"/>
        <v>156.25</v>
      </c>
      <c r="I425" s="7">
        <v>125</v>
      </c>
    </row>
    <row r="426" spans="1:9" x14ac:dyDescent="0.25">
      <c r="A426" s="43" t="s">
        <v>982</v>
      </c>
      <c r="B426" s="29"/>
      <c r="C426" s="63"/>
      <c r="D426" s="40" t="s">
        <v>425</v>
      </c>
      <c r="E426" s="51">
        <v>145</v>
      </c>
      <c r="F426" s="6"/>
      <c r="G426" s="7">
        <f t="shared" si="5"/>
        <v>181.25</v>
      </c>
      <c r="I426" s="7">
        <v>145</v>
      </c>
    </row>
    <row r="427" spans="1:9" x14ac:dyDescent="0.25">
      <c r="A427" s="43" t="s">
        <v>983</v>
      </c>
      <c r="B427" s="29"/>
      <c r="C427" s="63"/>
      <c r="D427" s="40" t="s">
        <v>403</v>
      </c>
      <c r="E427" s="51">
        <v>191</v>
      </c>
      <c r="F427" s="6"/>
      <c r="G427" s="7">
        <f t="shared" si="5"/>
        <v>238.75</v>
      </c>
      <c r="I427" s="7">
        <v>191</v>
      </c>
    </row>
    <row r="428" spans="1:9" x14ac:dyDescent="0.25">
      <c r="A428" s="43" t="s">
        <v>984</v>
      </c>
      <c r="B428" s="29"/>
      <c r="C428" s="63"/>
      <c r="D428" s="40" t="s">
        <v>397</v>
      </c>
      <c r="E428" s="51">
        <v>178</v>
      </c>
      <c r="F428" s="6"/>
      <c r="G428" s="7">
        <f t="shared" si="5"/>
        <v>222.5</v>
      </c>
      <c r="I428" s="7">
        <v>178</v>
      </c>
    </row>
    <row r="429" spans="1:9" ht="48" customHeight="1" x14ac:dyDescent="0.25">
      <c r="A429" s="43" t="s">
        <v>985</v>
      </c>
      <c r="B429" s="29"/>
      <c r="C429" s="63"/>
      <c r="D429" s="62" t="s">
        <v>508</v>
      </c>
      <c r="E429" s="45">
        <v>350</v>
      </c>
      <c r="F429" s="6"/>
      <c r="G429" s="7">
        <f t="shared" si="5"/>
        <v>437.5</v>
      </c>
      <c r="I429" s="7">
        <v>350</v>
      </c>
    </row>
    <row r="430" spans="1:9" x14ac:dyDescent="0.25">
      <c r="A430" s="43" t="s">
        <v>986</v>
      </c>
      <c r="B430" s="29"/>
      <c r="C430" s="63"/>
      <c r="D430" s="40" t="s">
        <v>394</v>
      </c>
      <c r="E430" s="51">
        <v>178</v>
      </c>
      <c r="F430" s="6"/>
      <c r="G430" s="7">
        <f t="shared" si="5"/>
        <v>222.5</v>
      </c>
      <c r="I430" s="7">
        <v>178</v>
      </c>
    </row>
    <row r="431" spans="1:9" x14ac:dyDescent="0.25">
      <c r="A431" s="43" t="s">
        <v>987</v>
      </c>
      <c r="B431" s="29"/>
      <c r="C431" s="63"/>
      <c r="D431" s="40" t="s">
        <v>413</v>
      </c>
      <c r="E431" s="51">
        <v>306</v>
      </c>
      <c r="F431" s="6"/>
      <c r="G431" s="7">
        <f t="shared" si="5"/>
        <v>382.5</v>
      </c>
      <c r="I431" s="7">
        <v>306</v>
      </c>
    </row>
    <row r="432" spans="1:9" x14ac:dyDescent="0.25">
      <c r="A432" s="43" t="s">
        <v>988</v>
      </c>
      <c r="B432" s="29"/>
      <c r="C432" s="63"/>
      <c r="D432" s="40" t="s">
        <v>718</v>
      </c>
      <c r="E432" s="48">
        <v>375</v>
      </c>
      <c r="F432" s="6"/>
      <c r="G432" s="7">
        <f t="shared" si="5"/>
        <v>468.75</v>
      </c>
      <c r="I432" s="7">
        <v>375</v>
      </c>
    </row>
    <row r="433" spans="1:9" x14ac:dyDescent="0.25">
      <c r="A433" s="43"/>
      <c r="B433" s="29"/>
      <c r="C433" s="63"/>
      <c r="D433" s="49" t="s">
        <v>743</v>
      </c>
      <c r="E433" s="60">
        <f>SUM(E418:E432)</f>
        <v>6072</v>
      </c>
      <c r="F433" s="6"/>
      <c r="G433" s="7">
        <f t="shared" si="5"/>
        <v>7590</v>
      </c>
      <c r="I433" s="7">
        <f>SUM(I418:I432)</f>
        <v>6072</v>
      </c>
    </row>
    <row r="434" spans="1:9" x14ac:dyDescent="0.25">
      <c r="A434" s="43"/>
      <c r="B434" s="29"/>
      <c r="C434" s="63"/>
      <c r="D434" s="49"/>
      <c r="E434" s="60"/>
      <c r="F434" s="6"/>
      <c r="G434" s="7">
        <f t="shared" si="5"/>
        <v>0</v>
      </c>
    </row>
    <row r="435" spans="1:9" ht="31.5" x14ac:dyDescent="0.25">
      <c r="A435" s="174" t="s">
        <v>755</v>
      </c>
      <c r="B435" s="29"/>
      <c r="C435" s="173"/>
      <c r="D435" s="49" t="s">
        <v>745</v>
      </c>
      <c r="E435" s="60"/>
      <c r="F435" s="6"/>
      <c r="G435" s="7">
        <f t="shared" si="5"/>
        <v>0</v>
      </c>
    </row>
    <row r="436" spans="1:9" x14ac:dyDescent="0.25">
      <c r="A436" s="174" t="s">
        <v>756</v>
      </c>
      <c r="B436" s="29"/>
      <c r="C436" s="63"/>
      <c r="D436" s="49" t="s">
        <v>746</v>
      </c>
      <c r="E436" s="48"/>
      <c r="F436" s="6"/>
      <c r="G436" s="7">
        <f t="shared" ref="G436:G500" si="6">E436*1.25</f>
        <v>0</v>
      </c>
    </row>
    <row r="437" spans="1:9" ht="63" x14ac:dyDescent="0.25">
      <c r="A437" s="43" t="s">
        <v>989</v>
      </c>
      <c r="B437" s="29"/>
      <c r="C437" s="63"/>
      <c r="D437" s="40" t="s">
        <v>925</v>
      </c>
      <c r="E437" s="51">
        <v>2464</v>
      </c>
      <c r="F437" s="6"/>
      <c r="G437" s="7">
        <f t="shared" si="6"/>
        <v>3080</v>
      </c>
      <c r="I437" s="7">
        <f>308*8</f>
        <v>2464</v>
      </c>
    </row>
    <row r="438" spans="1:9" x14ac:dyDescent="0.25">
      <c r="A438" s="43" t="s">
        <v>990</v>
      </c>
      <c r="B438" s="29"/>
      <c r="C438" s="63"/>
      <c r="D438" s="40" t="s">
        <v>786</v>
      </c>
      <c r="E438" s="51">
        <v>465</v>
      </c>
      <c r="F438" s="6"/>
      <c r="G438" s="7">
        <f t="shared" si="6"/>
        <v>581.25</v>
      </c>
      <c r="I438" s="7">
        <v>465</v>
      </c>
    </row>
    <row r="439" spans="1:9" ht="31.5" x14ac:dyDescent="0.25">
      <c r="A439" s="43" t="s">
        <v>991</v>
      </c>
      <c r="B439" s="29"/>
      <c r="C439" s="63"/>
      <c r="D439" s="40" t="s">
        <v>742</v>
      </c>
      <c r="E439" s="51">
        <v>495</v>
      </c>
      <c r="F439" s="6"/>
      <c r="G439" s="7">
        <f t="shared" si="6"/>
        <v>618.75</v>
      </c>
      <c r="I439" s="7">
        <v>495</v>
      </c>
    </row>
    <row r="440" spans="1:9" x14ac:dyDescent="0.25">
      <c r="A440" s="43" t="s">
        <v>992</v>
      </c>
      <c r="B440" s="29"/>
      <c r="C440" s="63"/>
      <c r="D440" s="40" t="s">
        <v>918</v>
      </c>
      <c r="E440" s="51">
        <v>126</v>
      </c>
      <c r="F440" s="6"/>
      <c r="G440" s="7">
        <f t="shared" si="6"/>
        <v>157.5</v>
      </c>
      <c r="I440" s="7">
        <v>126</v>
      </c>
    </row>
    <row r="441" spans="1:9" ht="19.5" customHeight="1" x14ac:dyDescent="0.25">
      <c r="A441" s="43" t="s">
        <v>993</v>
      </c>
      <c r="B441" s="29"/>
      <c r="C441" s="63"/>
      <c r="D441" s="17" t="s">
        <v>652</v>
      </c>
      <c r="E441" s="56">
        <v>106</v>
      </c>
      <c r="F441" s="6"/>
      <c r="G441" s="7">
        <f t="shared" si="6"/>
        <v>132.5</v>
      </c>
      <c r="I441" s="7">
        <v>106</v>
      </c>
    </row>
    <row r="442" spans="1:9" x14ac:dyDescent="0.25">
      <c r="A442" s="43" t="s">
        <v>994</v>
      </c>
      <c r="B442" s="29"/>
      <c r="C442" s="63"/>
      <c r="D442" s="17" t="s">
        <v>916</v>
      </c>
      <c r="E442" s="51">
        <v>115</v>
      </c>
      <c r="F442" s="6"/>
      <c r="G442" s="7">
        <f t="shared" si="6"/>
        <v>143.75</v>
      </c>
      <c r="I442" s="7">
        <v>115</v>
      </c>
    </row>
    <row r="443" spans="1:9" x14ac:dyDescent="0.25">
      <c r="A443" s="43" t="s">
        <v>995</v>
      </c>
      <c r="B443" s="29"/>
      <c r="C443" s="63"/>
      <c r="D443" s="40" t="s">
        <v>677</v>
      </c>
      <c r="E443" s="51">
        <v>300</v>
      </c>
      <c r="F443" s="6"/>
      <c r="G443" s="7">
        <f t="shared" si="6"/>
        <v>375</v>
      </c>
      <c r="I443" s="7">
        <v>300</v>
      </c>
    </row>
    <row r="444" spans="1:9" x14ac:dyDescent="0.25">
      <c r="A444" s="43" t="s">
        <v>996</v>
      </c>
      <c r="B444" s="29"/>
      <c r="C444" s="63"/>
      <c r="D444" s="40" t="s">
        <v>740</v>
      </c>
      <c r="E444" s="51">
        <v>125</v>
      </c>
      <c r="F444" s="6"/>
      <c r="G444" s="7">
        <f t="shared" si="6"/>
        <v>156.25</v>
      </c>
      <c r="I444" s="7">
        <v>125</v>
      </c>
    </row>
    <row r="445" spans="1:9" x14ac:dyDescent="0.25">
      <c r="A445" s="43" t="s">
        <v>997</v>
      </c>
      <c r="B445" s="29"/>
      <c r="C445" s="63"/>
      <c r="D445" s="40" t="s">
        <v>425</v>
      </c>
      <c r="E445" s="51">
        <v>145</v>
      </c>
      <c r="F445" s="6"/>
      <c r="G445" s="7">
        <f t="shared" si="6"/>
        <v>181.25</v>
      </c>
      <c r="I445" s="7">
        <v>145</v>
      </c>
    </row>
    <row r="446" spans="1:9" x14ac:dyDescent="0.25">
      <c r="A446" s="43" t="s">
        <v>998</v>
      </c>
      <c r="B446" s="29"/>
      <c r="C446" s="63"/>
      <c r="D446" s="40" t="s">
        <v>403</v>
      </c>
      <c r="E446" s="51">
        <v>191</v>
      </c>
      <c r="F446" s="6"/>
      <c r="G446" s="7">
        <f t="shared" si="6"/>
        <v>238.75</v>
      </c>
      <c r="I446" s="7">
        <v>191</v>
      </c>
    </row>
    <row r="447" spans="1:9" x14ac:dyDescent="0.25">
      <c r="A447" s="43" t="s">
        <v>999</v>
      </c>
      <c r="B447" s="29"/>
      <c r="C447" s="63"/>
      <c r="D447" s="40" t="s">
        <v>463</v>
      </c>
      <c r="E447" s="51">
        <v>309</v>
      </c>
      <c r="F447" s="6"/>
      <c r="G447" s="7">
        <f t="shared" si="6"/>
        <v>386.25</v>
      </c>
      <c r="I447" s="7">
        <v>309</v>
      </c>
    </row>
    <row r="448" spans="1:9" ht="31.5" x14ac:dyDescent="0.25">
      <c r="A448" s="43" t="s">
        <v>1000</v>
      </c>
      <c r="B448" s="29"/>
      <c r="C448" s="63"/>
      <c r="D448" s="62" t="s">
        <v>499</v>
      </c>
      <c r="E448" s="51">
        <v>540</v>
      </c>
      <c r="F448" s="6"/>
      <c r="G448" s="7">
        <f t="shared" si="6"/>
        <v>675</v>
      </c>
      <c r="I448" s="7">
        <v>540</v>
      </c>
    </row>
    <row r="449" spans="1:9" x14ac:dyDescent="0.25">
      <c r="A449" s="43" t="s">
        <v>1001</v>
      </c>
      <c r="B449" s="29"/>
      <c r="C449" s="63"/>
      <c r="D449" s="40" t="s">
        <v>718</v>
      </c>
      <c r="E449" s="51">
        <v>375</v>
      </c>
      <c r="F449" s="6"/>
      <c r="G449" s="7">
        <f t="shared" si="6"/>
        <v>468.75</v>
      </c>
      <c r="I449" s="7">
        <v>375</v>
      </c>
    </row>
    <row r="450" spans="1:9" x14ac:dyDescent="0.25">
      <c r="A450" s="43"/>
      <c r="B450" s="29"/>
      <c r="C450" s="63"/>
      <c r="D450" s="49" t="s">
        <v>728</v>
      </c>
      <c r="E450" s="60">
        <f>SUM(E436:E449)</f>
        <v>5756</v>
      </c>
      <c r="F450" s="6"/>
      <c r="G450" s="7">
        <f t="shared" si="6"/>
        <v>7195</v>
      </c>
      <c r="I450" s="7">
        <f>SUM(I437:I449)</f>
        <v>5756</v>
      </c>
    </row>
    <row r="451" spans="1:9" x14ac:dyDescent="0.25">
      <c r="A451" s="43"/>
      <c r="B451" s="29"/>
      <c r="C451" s="63"/>
      <c r="D451" s="49"/>
      <c r="E451" s="60"/>
      <c r="F451" s="6"/>
      <c r="G451" s="7">
        <f t="shared" si="6"/>
        <v>0</v>
      </c>
    </row>
    <row r="452" spans="1:9" x14ac:dyDescent="0.25">
      <c r="A452" s="174" t="s">
        <v>757</v>
      </c>
      <c r="B452" s="29"/>
      <c r="C452" s="63"/>
      <c r="D452" s="49" t="s">
        <v>748</v>
      </c>
      <c r="E452" s="48"/>
      <c r="F452" s="6"/>
      <c r="G452" s="7">
        <f t="shared" si="6"/>
        <v>0</v>
      </c>
    </row>
    <row r="453" spans="1:9" ht="63" x14ac:dyDescent="0.25">
      <c r="A453" s="43" t="s">
        <v>1002</v>
      </c>
      <c r="B453" s="29"/>
      <c r="C453" s="63"/>
      <c r="D453" s="40" t="s">
        <v>926</v>
      </c>
      <c r="E453" s="51">
        <v>2772</v>
      </c>
      <c r="F453" s="6"/>
      <c r="G453" s="7">
        <f t="shared" si="6"/>
        <v>3465</v>
      </c>
      <c r="I453" s="7">
        <f>308*9</f>
        <v>2772</v>
      </c>
    </row>
    <row r="454" spans="1:9" x14ac:dyDescent="0.25">
      <c r="A454" s="43" t="s">
        <v>1003</v>
      </c>
      <c r="B454" s="29"/>
      <c r="C454" s="63"/>
      <c r="D454" s="40" t="s">
        <v>747</v>
      </c>
      <c r="E454" s="51">
        <v>465</v>
      </c>
      <c r="F454" s="6"/>
      <c r="G454" s="7">
        <f t="shared" si="6"/>
        <v>581.25</v>
      </c>
      <c r="I454" s="7">
        <v>465</v>
      </c>
    </row>
    <row r="455" spans="1:9" ht="31.5" x14ac:dyDescent="0.25">
      <c r="A455" s="43" t="s">
        <v>1004</v>
      </c>
      <c r="B455" s="29"/>
      <c r="C455" s="63"/>
      <c r="D455" s="40" t="s">
        <v>742</v>
      </c>
      <c r="E455" s="51">
        <v>495</v>
      </c>
      <c r="F455" s="6"/>
      <c r="G455" s="7">
        <f t="shared" si="6"/>
        <v>618.75</v>
      </c>
      <c r="I455" s="7">
        <v>495</v>
      </c>
    </row>
    <row r="456" spans="1:9" x14ac:dyDescent="0.25">
      <c r="A456" s="43" t="s">
        <v>1005</v>
      </c>
      <c r="B456" s="29"/>
      <c r="C456" s="63"/>
      <c r="D456" s="40" t="s">
        <v>920</v>
      </c>
      <c r="E456" s="51">
        <v>126</v>
      </c>
      <c r="F456" s="6"/>
      <c r="G456" s="7">
        <f t="shared" si="6"/>
        <v>157.5</v>
      </c>
      <c r="I456" s="7">
        <v>126</v>
      </c>
    </row>
    <row r="457" spans="1:9" ht="14.25" customHeight="1" x14ac:dyDescent="0.25">
      <c r="A457" s="43" t="s">
        <v>1006</v>
      </c>
      <c r="B457" s="29"/>
      <c r="C457" s="63"/>
      <c r="D457" s="17" t="s">
        <v>652</v>
      </c>
      <c r="E457" s="56">
        <v>106</v>
      </c>
      <c r="F457" s="6"/>
      <c r="G457" s="7">
        <f t="shared" si="6"/>
        <v>132.5</v>
      </c>
      <c r="I457" s="7">
        <v>106</v>
      </c>
    </row>
    <row r="458" spans="1:9" x14ac:dyDescent="0.25">
      <c r="A458" s="43" t="s">
        <v>1007</v>
      </c>
      <c r="B458" s="29"/>
      <c r="C458" s="63"/>
      <c r="D458" s="17" t="s">
        <v>916</v>
      </c>
      <c r="E458" s="51">
        <v>115</v>
      </c>
      <c r="F458" s="6"/>
      <c r="G458" s="7">
        <f t="shared" si="6"/>
        <v>143.75</v>
      </c>
      <c r="I458" s="7">
        <v>115</v>
      </c>
    </row>
    <row r="459" spans="1:9" x14ac:dyDescent="0.25">
      <c r="A459" s="43" t="s">
        <v>1008</v>
      </c>
      <c r="B459" s="29"/>
      <c r="C459" s="63"/>
      <c r="D459" s="40" t="s">
        <v>677</v>
      </c>
      <c r="E459" s="51">
        <v>300</v>
      </c>
      <c r="F459" s="6"/>
      <c r="G459" s="7">
        <f t="shared" si="6"/>
        <v>375</v>
      </c>
      <c r="I459" s="7">
        <v>300</v>
      </c>
    </row>
    <row r="460" spans="1:9" x14ac:dyDescent="0.25">
      <c r="A460" s="43" t="s">
        <v>1009</v>
      </c>
      <c r="B460" s="29"/>
      <c r="C460" s="63"/>
      <c r="D460" s="40" t="s">
        <v>740</v>
      </c>
      <c r="E460" s="51">
        <v>125</v>
      </c>
      <c r="F460" s="6"/>
      <c r="G460" s="7">
        <f t="shared" si="6"/>
        <v>156.25</v>
      </c>
      <c r="I460" s="7">
        <v>125</v>
      </c>
    </row>
    <row r="461" spans="1:9" x14ac:dyDescent="0.25">
      <c r="A461" s="43" t="s">
        <v>1010</v>
      </c>
      <c r="B461" s="29"/>
      <c r="C461" s="63"/>
      <c r="D461" s="40" t="s">
        <v>425</v>
      </c>
      <c r="E461" s="51">
        <v>145</v>
      </c>
      <c r="F461" s="6"/>
      <c r="G461" s="7">
        <f t="shared" si="6"/>
        <v>181.25</v>
      </c>
      <c r="I461" s="7">
        <v>145</v>
      </c>
    </row>
    <row r="462" spans="1:9" x14ac:dyDescent="0.25">
      <c r="A462" s="43" t="s">
        <v>1011</v>
      </c>
      <c r="B462" s="29"/>
      <c r="C462" s="63"/>
      <c r="D462" s="40" t="s">
        <v>403</v>
      </c>
      <c r="E462" s="51">
        <v>191</v>
      </c>
      <c r="F462" s="6"/>
      <c r="G462" s="7">
        <f t="shared" si="6"/>
        <v>238.75</v>
      </c>
      <c r="I462" s="7">
        <v>191</v>
      </c>
    </row>
    <row r="463" spans="1:9" x14ac:dyDescent="0.25">
      <c r="A463" s="43" t="s">
        <v>1012</v>
      </c>
      <c r="B463" s="29"/>
      <c r="C463" s="63"/>
      <c r="D463" s="40" t="s">
        <v>463</v>
      </c>
      <c r="E463" s="51">
        <v>309</v>
      </c>
      <c r="F463" s="6"/>
      <c r="G463" s="7">
        <f t="shared" si="6"/>
        <v>386.25</v>
      </c>
      <c r="I463" s="7">
        <v>309</v>
      </c>
    </row>
    <row r="464" spans="1:9" ht="31.5" x14ac:dyDescent="0.25">
      <c r="A464" s="43" t="s">
        <v>1013</v>
      </c>
      <c r="B464" s="29"/>
      <c r="C464" s="63"/>
      <c r="D464" s="62" t="s">
        <v>499</v>
      </c>
      <c r="E464" s="51">
        <v>540</v>
      </c>
      <c r="F464" s="6"/>
      <c r="G464" s="7">
        <f t="shared" si="6"/>
        <v>675</v>
      </c>
      <c r="I464" s="7">
        <v>540</v>
      </c>
    </row>
    <row r="465" spans="1:9" x14ac:dyDescent="0.25">
      <c r="A465" s="43" t="s">
        <v>1014</v>
      </c>
      <c r="B465" s="29"/>
      <c r="C465" s="63"/>
      <c r="D465" s="40" t="s">
        <v>731</v>
      </c>
      <c r="E465" s="51">
        <v>356</v>
      </c>
      <c r="F465" s="6"/>
      <c r="G465" s="7">
        <f t="shared" si="6"/>
        <v>445</v>
      </c>
      <c r="I465" s="7">
        <v>356</v>
      </c>
    </row>
    <row r="466" spans="1:9" x14ac:dyDescent="0.25">
      <c r="A466" s="43" t="s">
        <v>1015</v>
      </c>
      <c r="B466" s="29"/>
      <c r="C466" s="63"/>
      <c r="D466" s="40" t="s">
        <v>732</v>
      </c>
      <c r="E466" s="51">
        <v>306</v>
      </c>
      <c r="F466" s="6"/>
      <c r="G466" s="7">
        <f t="shared" si="6"/>
        <v>382.5</v>
      </c>
      <c r="I466" s="7">
        <v>306</v>
      </c>
    </row>
    <row r="467" spans="1:9" ht="47.25" x14ac:dyDescent="0.25">
      <c r="A467" s="43" t="s">
        <v>1016</v>
      </c>
      <c r="B467" s="29"/>
      <c r="C467" s="63"/>
      <c r="D467" s="62" t="s">
        <v>508</v>
      </c>
      <c r="E467" s="51">
        <v>350</v>
      </c>
      <c r="F467" s="6"/>
      <c r="G467" s="7">
        <f t="shared" si="6"/>
        <v>437.5</v>
      </c>
      <c r="I467" s="7">
        <v>350</v>
      </c>
    </row>
    <row r="468" spans="1:9" x14ac:dyDescent="0.25">
      <c r="A468" s="43" t="s">
        <v>1017</v>
      </c>
      <c r="B468" s="29"/>
      <c r="C468" s="63"/>
      <c r="D468" s="40" t="s">
        <v>718</v>
      </c>
      <c r="E468" s="51">
        <v>375</v>
      </c>
      <c r="F468" s="6"/>
      <c r="G468" s="7">
        <f t="shared" si="6"/>
        <v>468.75</v>
      </c>
      <c r="I468" s="7">
        <v>375</v>
      </c>
    </row>
    <row r="469" spans="1:9" x14ac:dyDescent="0.25">
      <c r="A469" s="43"/>
      <c r="B469" s="29"/>
      <c r="C469" s="63"/>
      <c r="D469" s="49" t="s">
        <v>743</v>
      </c>
      <c r="E469" s="60">
        <f>SUM(E453:E468)</f>
        <v>7076</v>
      </c>
      <c r="F469" s="6"/>
      <c r="G469" s="7">
        <f t="shared" si="6"/>
        <v>8845</v>
      </c>
      <c r="I469" s="7">
        <f>SUM(I453:I468)</f>
        <v>7076</v>
      </c>
    </row>
    <row r="470" spans="1:9" x14ac:dyDescent="0.25">
      <c r="A470" s="43"/>
      <c r="B470" s="29"/>
      <c r="C470" s="63"/>
      <c r="D470" s="49"/>
      <c r="E470" s="60"/>
      <c r="F470" s="6"/>
      <c r="G470" s="7">
        <f t="shared" si="6"/>
        <v>0</v>
      </c>
    </row>
    <row r="471" spans="1:9" ht="31.5" x14ac:dyDescent="0.25">
      <c r="A471" s="43"/>
      <c r="B471" s="29"/>
      <c r="C471" s="63"/>
      <c r="D471" s="49" t="s">
        <v>1018</v>
      </c>
      <c r="E471" s="48"/>
      <c r="F471" s="6"/>
      <c r="G471" s="7">
        <f t="shared" si="6"/>
        <v>0</v>
      </c>
    </row>
    <row r="472" spans="1:9" x14ac:dyDescent="0.25">
      <c r="A472" s="43" t="s">
        <v>763</v>
      </c>
      <c r="B472" s="29"/>
      <c r="C472" s="63"/>
      <c r="D472" s="49" t="s">
        <v>726</v>
      </c>
      <c r="E472" s="48"/>
      <c r="F472" s="6"/>
      <c r="G472" s="7">
        <f t="shared" si="6"/>
        <v>0</v>
      </c>
    </row>
    <row r="473" spans="1:9" ht="63" x14ac:dyDescent="0.25">
      <c r="A473" s="43" t="s">
        <v>764</v>
      </c>
      <c r="B473" s="29"/>
      <c r="C473" s="63"/>
      <c r="D473" s="40" t="s">
        <v>927</v>
      </c>
      <c r="E473" s="51">
        <v>3080</v>
      </c>
      <c r="F473" s="6"/>
      <c r="G473" s="7">
        <f t="shared" si="6"/>
        <v>3850</v>
      </c>
      <c r="I473" s="7">
        <f>308*10</f>
        <v>3080</v>
      </c>
    </row>
    <row r="474" spans="1:9" ht="22.5" customHeight="1" x14ac:dyDescent="0.25">
      <c r="A474" s="43" t="s">
        <v>766</v>
      </c>
      <c r="B474" s="29"/>
      <c r="C474" s="63"/>
      <c r="D474" s="40" t="s">
        <v>752</v>
      </c>
      <c r="E474" s="51">
        <v>495</v>
      </c>
      <c r="F474" s="6"/>
      <c r="G474" s="7">
        <f t="shared" si="6"/>
        <v>618.75</v>
      </c>
      <c r="I474" s="7">
        <v>495</v>
      </c>
    </row>
    <row r="475" spans="1:9" x14ac:dyDescent="0.25">
      <c r="A475" s="43" t="s">
        <v>768</v>
      </c>
      <c r="B475" s="29"/>
      <c r="C475" s="63"/>
      <c r="D475" s="40" t="s">
        <v>403</v>
      </c>
      <c r="E475" s="51">
        <v>191</v>
      </c>
      <c r="F475" s="6"/>
      <c r="G475" s="7">
        <f t="shared" si="6"/>
        <v>238.75</v>
      </c>
      <c r="I475" s="7">
        <v>191</v>
      </c>
    </row>
    <row r="476" spans="1:9" x14ac:dyDescent="0.25">
      <c r="A476" s="43" t="s">
        <v>769</v>
      </c>
      <c r="B476" s="29"/>
      <c r="C476" s="63"/>
      <c r="D476" s="40" t="s">
        <v>753</v>
      </c>
      <c r="E476" s="51">
        <v>145</v>
      </c>
      <c r="F476" s="6"/>
      <c r="G476" s="7">
        <f t="shared" si="6"/>
        <v>181.25</v>
      </c>
      <c r="I476" s="7">
        <v>145</v>
      </c>
    </row>
    <row r="477" spans="1:9" x14ac:dyDescent="0.25">
      <c r="A477" s="43" t="s">
        <v>771</v>
      </c>
      <c r="B477" s="29"/>
      <c r="C477" s="63"/>
      <c r="D477" s="40" t="s">
        <v>754</v>
      </c>
      <c r="E477" s="51">
        <v>125</v>
      </c>
      <c r="F477" s="6"/>
      <c r="G477" s="7">
        <f t="shared" si="6"/>
        <v>156.25</v>
      </c>
      <c r="I477" s="7">
        <v>125</v>
      </c>
    </row>
    <row r="478" spans="1:9" x14ac:dyDescent="0.25">
      <c r="A478" s="43" t="s">
        <v>773</v>
      </c>
      <c r="B478" s="29"/>
      <c r="C478" s="63"/>
      <c r="D478" s="40" t="s">
        <v>718</v>
      </c>
      <c r="E478" s="51">
        <v>375</v>
      </c>
      <c r="F478" s="6"/>
      <c r="G478" s="7">
        <f t="shared" si="6"/>
        <v>468.75</v>
      </c>
      <c r="I478" s="7">
        <v>375</v>
      </c>
    </row>
    <row r="479" spans="1:9" x14ac:dyDescent="0.25">
      <c r="A479" s="43" t="s">
        <v>775</v>
      </c>
      <c r="B479" s="29"/>
      <c r="C479" s="63"/>
      <c r="D479" s="40" t="s">
        <v>810</v>
      </c>
      <c r="E479" s="51">
        <v>155</v>
      </c>
      <c r="F479" s="6"/>
      <c r="G479" s="7">
        <f t="shared" si="6"/>
        <v>193.75</v>
      </c>
      <c r="I479" s="7">
        <v>310</v>
      </c>
    </row>
    <row r="480" spans="1:9" x14ac:dyDescent="0.25">
      <c r="A480" s="43" t="s">
        <v>777</v>
      </c>
      <c r="B480" s="29"/>
      <c r="C480" s="63"/>
      <c r="D480" s="40" t="s">
        <v>677</v>
      </c>
      <c r="E480" s="51">
        <v>300</v>
      </c>
      <c r="F480" s="6"/>
      <c r="G480" s="7">
        <f t="shared" si="6"/>
        <v>375</v>
      </c>
      <c r="I480" s="7">
        <v>300</v>
      </c>
    </row>
    <row r="481" spans="1:9" x14ac:dyDescent="0.25">
      <c r="A481" s="43" t="s">
        <v>779</v>
      </c>
      <c r="B481" s="29"/>
      <c r="C481" s="63"/>
      <c r="D481" s="40" t="s">
        <v>919</v>
      </c>
      <c r="E481" s="51">
        <v>126</v>
      </c>
      <c r="F481" s="6"/>
      <c r="G481" s="7">
        <f t="shared" si="6"/>
        <v>157.5</v>
      </c>
      <c r="I481" s="7">
        <v>126</v>
      </c>
    </row>
    <row r="482" spans="1:9" ht="14.25" customHeight="1" x14ac:dyDescent="0.25">
      <c r="A482" s="43" t="s">
        <v>781</v>
      </c>
      <c r="B482" s="29"/>
      <c r="C482" s="63"/>
      <c r="D482" s="17" t="s">
        <v>652</v>
      </c>
      <c r="E482" s="56">
        <v>106</v>
      </c>
      <c r="F482" s="6"/>
      <c r="G482" s="7">
        <f t="shared" si="6"/>
        <v>132.5</v>
      </c>
      <c r="I482" s="7">
        <v>106</v>
      </c>
    </row>
    <row r="483" spans="1:9" x14ac:dyDescent="0.25">
      <c r="A483" s="43" t="s">
        <v>783</v>
      </c>
      <c r="B483" s="29"/>
      <c r="C483" s="63"/>
      <c r="D483" s="17" t="s">
        <v>916</v>
      </c>
      <c r="E483" s="51">
        <v>115</v>
      </c>
      <c r="F483" s="6"/>
      <c r="G483" s="7">
        <f t="shared" si="6"/>
        <v>143.75</v>
      </c>
      <c r="I483" s="7">
        <v>115</v>
      </c>
    </row>
    <row r="484" spans="1:9" ht="78.75" x14ac:dyDescent="0.25">
      <c r="A484" s="43" t="s">
        <v>1422</v>
      </c>
      <c r="B484" s="29"/>
      <c r="C484" s="63"/>
      <c r="D484" s="40" t="s">
        <v>1355</v>
      </c>
      <c r="E484" s="51">
        <v>165</v>
      </c>
      <c r="F484" s="6"/>
    </row>
    <row r="485" spans="1:9" x14ac:dyDescent="0.25">
      <c r="A485" s="43"/>
      <c r="B485" s="29"/>
      <c r="C485" s="63"/>
      <c r="D485" s="49" t="s">
        <v>728</v>
      </c>
      <c r="E485" s="60">
        <f>SUM(E473:E484)</f>
        <v>5378</v>
      </c>
      <c r="F485" s="6"/>
      <c r="G485" s="7">
        <f t="shared" si="6"/>
        <v>6722.5</v>
      </c>
      <c r="I485" s="7">
        <f>SUM(I473:I483)</f>
        <v>5368</v>
      </c>
    </row>
    <row r="486" spans="1:9" x14ac:dyDescent="0.25">
      <c r="A486" s="43"/>
      <c r="B486" s="29"/>
      <c r="C486" s="63"/>
      <c r="D486" s="49"/>
      <c r="E486" s="60"/>
      <c r="F486" s="6"/>
      <c r="G486" s="7">
        <f t="shared" si="6"/>
        <v>0</v>
      </c>
    </row>
    <row r="487" spans="1:9" x14ac:dyDescent="0.25">
      <c r="A487" s="43" t="s">
        <v>787</v>
      </c>
      <c r="B487" s="29"/>
      <c r="C487" s="63"/>
      <c r="D487" s="49" t="s">
        <v>730</v>
      </c>
      <c r="E487" s="48"/>
      <c r="F487" s="6"/>
      <c r="G487" s="7">
        <f t="shared" si="6"/>
        <v>0</v>
      </c>
    </row>
    <row r="488" spans="1:9" ht="63" x14ac:dyDescent="0.25">
      <c r="A488" s="43" t="s">
        <v>789</v>
      </c>
      <c r="B488" s="29"/>
      <c r="C488" s="63"/>
      <c r="D488" s="40" t="s">
        <v>928</v>
      </c>
      <c r="E488" s="51">
        <v>3388</v>
      </c>
      <c r="F488" s="6"/>
      <c r="G488" s="7">
        <f t="shared" si="6"/>
        <v>4235</v>
      </c>
      <c r="I488" s="7">
        <f>308*11</f>
        <v>3388</v>
      </c>
    </row>
    <row r="489" spans="1:9" x14ac:dyDescent="0.25">
      <c r="A489" s="43" t="s">
        <v>790</v>
      </c>
      <c r="B489" s="29"/>
      <c r="C489" s="63"/>
      <c r="D489" s="40" t="s">
        <v>752</v>
      </c>
      <c r="E489" s="51">
        <v>495</v>
      </c>
      <c r="F489" s="6"/>
      <c r="G489" s="7">
        <f t="shared" si="6"/>
        <v>618.75</v>
      </c>
      <c r="I489" s="7">
        <v>495</v>
      </c>
    </row>
    <row r="490" spans="1:9" x14ac:dyDescent="0.25">
      <c r="A490" s="43" t="s">
        <v>791</v>
      </c>
      <c r="B490" s="29"/>
      <c r="C490" s="63"/>
      <c r="D490" s="40" t="s">
        <v>403</v>
      </c>
      <c r="E490" s="51">
        <v>191</v>
      </c>
      <c r="F490" s="6"/>
      <c r="G490" s="7">
        <f t="shared" si="6"/>
        <v>238.75</v>
      </c>
      <c r="I490" s="7">
        <v>191</v>
      </c>
    </row>
    <row r="491" spans="1:9" x14ac:dyDescent="0.25">
      <c r="A491" s="43" t="s">
        <v>792</v>
      </c>
      <c r="B491" s="29"/>
      <c r="C491" s="63"/>
      <c r="D491" s="40" t="s">
        <v>753</v>
      </c>
      <c r="E491" s="51">
        <v>145</v>
      </c>
      <c r="F491" s="6"/>
      <c r="G491" s="7">
        <f t="shared" si="6"/>
        <v>181.25</v>
      </c>
      <c r="I491" s="7">
        <v>145</v>
      </c>
    </row>
    <row r="492" spans="1:9" x14ac:dyDescent="0.25">
      <c r="A492" s="43" t="s">
        <v>793</v>
      </c>
      <c r="B492" s="29"/>
      <c r="C492" s="63"/>
      <c r="D492" s="40" t="s">
        <v>754</v>
      </c>
      <c r="E492" s="51">
        <v>125</v>
      </c>
      <c r="F492" s="6"/>
      <c r="G492" s="7">
        <f t="shared" si="6"/>
        <v>156.25</v>
      </c>
      <c r="I492" s="7">
        <v>125</v>
      </c>
    </row>
    <row r="493" spans="1:9" x14ac:dyDescent="0.25">
      <c r="A493" s="43" t="s">
        <v>794</v>
      </c>
      <c r="B493" s="29"/>
      <c r="C493" s="63"/>
      <c r="D493" s="40" t="s">
        <v>718</v>
      </c>
      <c r="E493" s="51">
        <v>375</v>
      </c>
      <c r="F493" s="6"/>
      <c r="G493" s="7">
        <f t="shared" si="6"/>
        <v>468.75</v>
      </c>
      <c r="I493" s="7">
        <v>375</v>
      </c>
    </row>
    <row r="494" spans="1:9" x14ac:dyDescent="0.25">
      <c r="A494" s="43" t="s">
        <v>795</v>
      </c>
      <c r="B494" s="29"/>
      <c r="C494" s="63"/>
      <c r="D494" s="40" t="s">
        <v>810</v>
      </c>
      <c r="E494" s="51">
        <v>155</v>
      </c>
      <c r="F494" s="6"/>
      <c r="G494" s="7">
        <f t="shared" si="6"/>
        <v>193.75</v>
      </c>
      <c r="I494" s="7">
        <v>310</v>
      </c>
    </row>
    <row r="495" spans="1:9" x14ac:dyDescent="0.25">
      <c r="A495" s="43" t="s">
        <v>796</v>
      </c>
      <c r="B495" s="29"/>
      <c r="C495" s="63"/>
      <c r="D495" s="40" t="s">
        <v>731</v>
      </c>
      <c r="E495" s="51">
        <v>356</v>
      </c>
      <c r="F495" s="6"/>
      <c r="G495" s="7">
        <f t="shared" si="6"/>
        <v>445</v>
      </c>
      <c r="I495" s="7">
        <v>356</v>
      </c>
    </row>
    <row r="496" spans="1:9" x14ac:dyDescent="0.25">
      <c r="A496" s="43" t="s">
        <v>797</v>
      </c>
      <c r="B496" s="29"/>
      <c r="C496" s="63"/>
      <c r="D496" s="40" t="s">
        <v>758</v>
      </c>
      <c r="E496" s="51">
        <v>306</v>
      </c>
      <c r="F496" s="6"/>
      <c r="G496" s="7">
        <f t="shared" si="6"/>
        <v>382.5</v>
      </c>
      <c r="I496" s="7">
        <v>306</v>
      </c>
    </row>
    <row r="497" spans="1:9" ht="47.25" x14ac:dyDescent="0.25">
      <c r="A497" s="43" t="s">
        <v>798</v>
      </c>
      <c r="B497" s="29"/>
      <c r="C497" s="63"/>
      <c r="D497" s="62" t="s">
        <v>508</v>
      </c>
      <c r="E497" s="51">
        <v>350</v>
      </c>
      <c r="F497" s="6"/>
      <c r="G497" s="7">
        <f t="shared" si="6"/>
        <v>437.5</v>
      </c>
      <c r="I497" s="7">
        <v>350</v>
      </c>
    </row>
    <row r="498" spans="1:9" x14ac:dyDescent="0.25">
      <c r="A498" s="43" t="s">
        <v>799</v>
      </c>
      <c r="B498" s="29"/>
      <c r="C498" s="63"/>
      <c r="D498" s="40" t="s">
        <v>677</v>
      </c>
      <c r="E498" s="51">
        <v>300</v>
      </c>
      <c r="F498" s="6"/>
      <c r="G498" s="7">
        <f t="shared" si="6"/>
        <v>375</v>
      </c>
      <c r="I498" s="7">
        <v>300</v>
      </c>
    </row>
    <row r="499" spans="1:9" x14ac:dyDescent="0.25">
      <c r="A499" s="43" t="s">
        <v>800</v>
      </c>
      <c r="B499" s="29"/>
      <c r="C499" s="63"/>
      <c r="D499" s="40" t="s">
        <v>918</v>
      </c>
      <c r="E499" s="51">
        <v>126</v>
      </c>
      <c r="F499" s="6"/>
      <c r="G499" s="7">
        <f t="shared" si="6"/>
        <v>157.5</v>
      </c>
      <c r="I499" s="7">
        <v>126</v>
      </c>
    </row>
    <row r="500" spans="1:9" ht="16.5" customHeight="1" x14ac:dyDescent="0.25">
      <c r="A500" s="43" t="s">
        <v>802</v>
      </c>
      <c r="B500" s="29"/>
      <c r="C500" s="63"/>
      <c r="D500" s="17" t="s">
        <v>652</v>
      </c>
      <c r="E500" s="56">
        <v>106</v>
      </c>
      <c r="F500" s="6"/>
      <c r="G500" s="7">
        <f t="shared" si="6"/>
        <v>132.5</v>
      </c>
      <c r="I500" s="7">
        <v>106</v>
      </c>
    </row>
    <row r="501" spans="1:9" x14ac:dyDescent="0.25">
      <c r="A501" s="43" t="s">
        <v>803</v>
      </c>
      <c r="B501" s="29"/>
      <c r="C501" s="63"/>
      <c r="D501" s="17" t="s">
        <v>916</v>
      </c>
      <c r="E501" s="51">
        <v>115</v>
      </c>
      <c r="F501" s="6"/>
      <c r="G501" s="7">
        <f t="shared" ref="G501:G566" si="7">E501*1.25</f>
        <v>143.75</v>
      </c>
      <c r="I501" s="7">
        <v>115</v>
      </c>
    </row>
    <row r="502" spans="1:9" ht="31.5" x14ac:dyDescent="0.25">
      <c r="A502" s="43" t="s">
        <v>804</v>
      </c>
      <c r="B502" s="29"/>
      <c r="C502" s="63"/>
      <c r="D502" s="40" t="s">
        <v>759</v>
      </c>
      <c r="E502" s="51">
        <v>601</v>
      </c>
      <c r="F502" s="6"/>
      <c r="G502" s="7">
        <f t="shared" si="7"/>
        <v>751.25</v>
      </c>
      <c r="I502" s="7">
        <v>601</v>
      </c>
    </row>
    <row r="503" spans="1:9" x14ac:dyDescent="0.25">
      <c r="A503" s="43" t="s">
        <v>805</v>
      </c>
      <c r="B503" s="29"/>
      <c r="C503" s="63"/>
      <c r="D503" s="40" t="s">
        <v>760</v>
      </c>
      <c r="E503" s="51">
        <v>933</v>
      </c>
      <c r="F503" s="6"/>
      <c r="G503" s="7">
        <f t="shared" si="7"/>
        <v>1166.25</v>
      </c>
      <c r="I503" s="7">
        <v>933</v>
      </c>
    </row>
    <row r="504" spans="1:9" ht="78.75" x14ac:dyDescent="0.25">
      <c r="A504" s="43" t="s">
        <v>1421</v>
      </c>
      <c r="B504" s="29"/>
      <c r="C504" s="63"/>
      <c r="D504" s="40" t="s">
        <v>1355</v>
      </c>
      <c r="E504" s="51">
        <v>165</v>
      </c>
      <c r="F504" s="6"/>
    </row>
    <row r="505" spans="1:9" x14ac:dyDescent="0.25">
      <c r="A505" s="43"/>
      <c r="B505" s="29"/>
      <c r="C505" s="63"/>
      <c r="D505" s="49" t="s">
        <v>761</v>
      </c>
      <c r="E505" s="75">
        <f>E488+E489+E490+E491+E492+E493+E494+E495+E496+E497+E498+E499+E500+E501+E502+E504</f>
        <v>7299</v>
      </c>
      <c r="F505" s="6"/>
      <c r="G505" s="7">
        <f t="shared" si="7"/>
        <v>9123.75</v>
      </c>
    </row>
    <row r="506" spans="1:9" x14ac:dyDescent="0.25">
      <c r="A506" s="43"/>
      <c r="B506" s="29"/>
      <c r="C506" s="63"/>
      <c r="D506" s="49" t="s">
        <v>762</v>
      </c>
      <c r="E506" s="75">
        <f>E488+E489+E490+E491+E492+E493+E494+E495+E496+E497+E498+E499+E500+E501+E503+E504</f>
        <v>7631</v>
      </c>
      <c r="F506" s="6"/>
      <c r="G506" s="7">
        <f t="shared" si="7"/>
        <v>9538.75</v>
      </c>
    </row>
    <row r="507" spans="1:9" x14ac:dyDescent="0.25">
      <c r="A507" s="43"/>
      <c r="B507" s="29"/>
      <c r="C507" s="63"/>
      <c r="D507" s="49"/>
      <c r="E507" s="60"/>
      <c r="F507" s="6"/>
      <c r="G507" s="7">
        <f t="shared" si="7"/>
        <v>0</v>
      </c>
    </row>
    <row r="508" spans="1:9" ht="31.5" x14ac:dyDescent="0.25">
      <c r="A508" s="43"/>
      <c r="B508" s="29"/>
      <c r="C508" s="80"/>
      <c r="D508" s="49" t="s">
        <v>1019</v>
      </c>
      <c r="E508" s="48"/>
      <c r="F508" s="6"/>
      <c r="G508" s="7">
        <f t="shared" si="7"/>
        <v>0</v>
      </c>
    </row>
    <row r="509" spans="1:9" x14ac:dyDescent="0.25">
      <c r="A509" s="43" t="s">
        <v>807</v>
      </c>
      <c r="B509" s="29"/>
      <c r="C509" s="80"/>
      <c r="D509" s="49" t="s">
        <v>738</v>
      </c>
      <c r="E509" s="48"/>
      <c r="F509" s="6"/>
      <c r="G509" s="7">
        <f t="shared" si="7"/>
        <v>0</v>
      </c>
    </row>
    <row r="510" spans="1:9" x14ac:dyDescent="0.25">
      <c r="A510" s="43" t="s">
        <v>1020</v>
      </c>
      <c r="B510" s="29"/>
      <c r="C510" s="63"/>
      <c r="D510" s="40" t="s">
        <v>765</v>
      </c>
      <c r="E510" s="51">
        <v>308</v>
      </c>
      <c r="F510" s="6"/>
      <c r="G510" s="7">
        <f t="shared" si="7"/>
        <v>385</v>
      </c>
      <c r="I510" s="7">
        <v>308</v>
      </c>
    </row>
    <row r="511" spans="1:9" x14ac:dyDescent="0.25">
      <c r="A511" s="43" t="s">
        <v>1021</v>
      </c>
      <c r="B511" s="29"/>
      <c r="C511" s="63"/>
      <c r="D511" s="40" t="s">
        <v>767</v>
      </c>
      <c r="E511" s="51">
        <v>308</v>
      </c>
      <c r="F511" s="6"/>
      <c r="G511" s="7">
        <f t="shared" si="7"/>
        <v>385</v>
      </c>
      <c r="I511" s="7">
        <v>308</v>
      </c>
    </row>
    <row r="512" spans="1:9" x14ac:dyDescent="0.25">
      <c r="A512" s="43" t="s">
        <v>1022</v>
      </c>
      <c r="B512" s="29"/>
      <c r="C512" s="63"/>
      <c r="D512" s="40" t="s">
        <v>929</v>
      </c>
      <c r="E512" s="51">
        <v>308</v>
      </c>
      <c r="F512" s="6"/>
      <c r="G512" s="7">
        <f t="shared" si="7"/>
        <v>385</v>
      </c>
      <c r="I512" s="7">
        <v>308</v>
      </c>
    </row>
    <row r="513" spans="1:9" x14ac:dyDescent="0.25">
      <c r="A513" s="43" t="s">
        <v>1023</v>
      </c>
      <c r="B513" s="29"/>
      <c r="C513" s="63"/>
      <c r="D513" s="40" t="s">
        <v>770</v>
      </c>
      <c r="E513" s="51">
        <v>308</v>
      </c>
      <c r="F513" s="6"/>
      <c r="G513" s="7">
        <f t="shared" si="7"/>
        <v>385</v>
      </c>
      <c r="I513" s="7">
        <v>308</v>
      </c>
    </row>
    <row r="514" spans="1:9" x14ac:dyDescent="0.25">
      <c r="A514" s="43" t="s">
        <v>1024</v>
      </c>
      <c r="B514" s="29"/>
      <c r="C514" s="63"/>
      <c r="D514" s="40" t="s">
        <v>772</v>
      </c>
      <c r="E514" s="51">
        <v>308</v>
      </c>
      <c r="F514" s="6"/>
      <c r="G514" s="7">
        <f t="shared" si="7"/>
        <v>385</v>
      </c>
      <c r="I514" s="7">
        <v>308</v>
      </c>
    </row>
    <row r="515" spans="1:9" x14ac:dyDescent="0.25">
      <c r="A515" s="43" t="s">
        <v>1025</v>
      </c>
      <c r="B515" s="29"/>
      <c r="C515" s="63"/>
      <c r="D515" s="40" t="s">
        <v>774</v>
      </c>
      <c r="E515" s="51">
        <v>308</v>
      </c>
      <c r="F515" s="6"/>
      <c r="G515" s="7">
        <f t="shared" si="7"/>
        <v>385</v>
      </c>
      <c r="I515" s="7">
        <v>308</v>
      </c>
    </row>
    <row r="516" spans="1:9" x14ac:dyDescent="0.25">
      <c r="A516" s="43" t="s">
        <v>1026</v>
      </c>
      <c r="B516" s="29"/>
      <c r="C516" s="63"/>
      <c r="D516" s="40" t="s">
        <v>776</v>
      </c>
      <c r="E516" s="51">
        <v>308</v>
      </c>
      <c r="F516" s="6"/>
      <c r="G516" s="7">
        <f t="shared" si="7"/>
        <v>385</v>
      </c>
      <c r="I516" s="7">
        <v>308</v>
      </c>
    </row>
    <row r="517" spans="1:9" x14ac:dyDescent="0.25">
      <c r="A517" s="43" t="s">
        <v>1027</v>
      </c>
      <c r="B517" s="29"/>
      <c r="C517" s="63"/>
      <c r="D517" s="40" t="s">
        <v>778</v>
      </c>
      <c r="E517" s="51">
        <v>308</v>
      </c>
      <c r="F517" s="6"/>
      <c r="G517" s="7">
        <f t="shared" si="7"/>
        <v>385</v>
      </c>
      <c r="I517" s="7">
        <v>308</v>
      </c>
    </row>
    <row r="518" spans="1:9" x14ac:dyDescent="0.25">
      <c r="A518" s="43" t="s">
        <v>1028</v>
      </c>
      <c r="B518" s="29"/>
      <c r="C518" s="63"/>
      <c r="D518" s="40" t="s">
        <v>780</v>
      </c>
      <c r="E518" s="51">
        <v>308</v>
      </c>
      <c r="F518" s="6"/>
      <c r="G518" s="7">
        <f t="shared" si="7"/>
        <v>385</v>
      </c>
      <c r="I518" s="7">
        <v>308</v>
      </c>
    </row>
    <row r="519" spans="1:9" x14ac:dyDescent="0.25">
      <c r="A519" s="43" t="s">
        <v>1029</v>
      </c>
      <c r="B519" s="29"/>
      <c r="C519" s="63"/>
      <c r="D519" s="40" t="s">
        <v>782</v>
      </c>
      <c r="E519" s="51">
        <v>308</v>
      </c>
      <c r="F519" s="6"/>
      <c r="G519" s="7">
        <f t="shared" si="7"/>
        <v>385</v>
      </c>
      <c r="I519" s="7">
        <v>308</v>
      </c>
    </row>
    <row r="520" spans="1:9" x14ac:dyDescent="0.25">
      <c r="A520" s="43" t="s">
        <v>1030</v>
      </c>
      <c r="B520" s="29"/>
      <c r="C520" s="63"/>
      <c r="D520" s="40" t="s">
        <v>784</v>
      </c>
      <c r="E520" s="51">
        <v>308</v>
      </c>
      <c r="F520" s="6"/>
      <c r="G520" s="7">
        <f t="shared" si="7"/>
        <v>385</v>
      </c>
      <c r="I520" s="7">
        <v>308</v>
      </c>
    </row>
    <row r="521" spans="1:9" x14ac:dyDescent="0.25">
      <c r="A521" s="43" t="s">
        <v>1031</v>
      </c>
      <c r="B521" s="29"/>
      <c r="C521" s="63"/>
      <c r="D521" s="40" t="s">
        <v>785</v>
      </c>
      <c r="E521" s="51">
        <v>308</v>
      </c>
      <c r="F521" s="6"/>
      <c r="G521" s="7">
        <f t="shared" si="7"/>
        <v>385</v>
      </c>
      <c r="I521" s="7">
        <v>308</v>
      </c>
    </row>
    <row r="522" spans="1:9" ht="15" customHeight="1" x14ac:dyDescent="0.25">
      <c r="A522" s="43" t="s">
        <v>1032</v>
      </c>
      <c r="B522" s="29"/>
      <c r="C522" s="63"/>
      <c r="D522" s="40" t="s">
        <v>752</v>
      </c>
      <c r="E522" s="51">
        <v>495</v>
      </c>
      <c r="F522" s="6"/>
      <c r="G522" s="7">
        <f t="shared" si="7"/>
        <v>618.75</v>
      </c>
      <c r="I522" s="7">
        <v>495</v>
      </c>
    </row>
    <row r="523" spans="1:9" x14ac:dyDescent="0.25">
      <c r="A523" s="43" t="s">
        <v>1033</v>
      </c>
      <c r="B523" s="29"/>
      <c r="C523" s="63"/>
      <c r="D523" s="40" t="s">
        <v>403</v>
      </c>
      <c r="E523" s="51">
        <v>191</v>
      </c>
      <c r="F523" s="6"/>
      <c r="G523" s="7">
        <f t="shared" si="7"/>
        <v>238.75</v>
      </c>
      <c r="I523" s="7">
        <v>191</v>
      </c>
    </row>
    <row r="524" spans="1:9" x14ac:dyDescent="0.25">
      <c r="A524" s="43" t="s">
        <v>1034</v>
      </c>
      <c r="B524" s="29"/>
      <c r="C524" s="63"/>
      <c r="D524" s="40" t="s">
        <v>753</v>
      </c>
      <c r="E524" s="51">
        <v>145</v>
      </c>
      <c r="F524" s="6"/>
      <c r="G524" s="7">
        <f t="shared" si="7"/>
        <v>181.25</v>
      </c>
      <c r="I524" s="7">
        <v>145</v>
      </c>
    </row>
    <row r="525" spans="1:9" x14ac:dyDescent="0.25">
      <c r="A525" s="43" t="s">
        <v>1035</v>
      </c>
      <c r="B525" s="29"/>
      <c r="C525" s="63"/>
      <c r="D525" s="13" t="s">
        <v>416</v>
      </c>
      <c r="E525" s="56">
        <v>125</v>
      </c>
      <c r="F525" s="6"/>
      <c r="G525" s="7">
        <f t="shared" si="7"/>
        <v>156.25</v>
      </c>
      <c r="I525" s="7">
        <v>125</v>
      </c>
    </row>
    <row r="526" spans="1:9" x14ac:dyDescent="0.25">
      <c r="A526" s="43" t="s">
        <v>1036</v>
      </c>
      <c r="B526" s="29"/>
      <c r="C526" s="63"/>
      <c r="D526" s="40" t="s">
        <v>786</v>
      </c>
      <c r="E526" s="51">
        <v>465</v>
      </c>
      <c r="F526" s="6"/>
      <c r="G526" s="7">
        <f t="shared" si="7"/>
        <v>581.25</v>
      </c>
      <c r="I526" s="7">
        <v>465</v>
      </c>
    </row>
    <row r="527" spans="1:9" x14ac:dyDescent="0.25">
      <c r="A527" s="43" t="s">
        <v>1037</v>
      </c>
      <c r="B527" s="29"/>
      <c r="C527" s="63"/>
      <c r="D527" s="40" t="s">
        <v>463</v>
      </c>
      <c r="E527" s="51">
        <v>309</v>
      </c>
      <c r="F527" s="6"/>
      <c r="G527" s="7">
        <f t="shared" si="7"/>
        <v>386.25</v>
      </c>
      <c r="I527" s="7">
        <v>309</v>
      </c>
    </row>
    <row r="528" spans="1:9" x14ac:dyDescent="0.25">
      <c r="A528" s="43" t="s">
        <v>1038</v>
      </c>
      <c r="B528" s="29"/>
      <c r="C528" s="63"/>
      <c r="D528" s="40" t="s">
        <v>1188</v>
      </c>
      <c r="E528" s="51">
        <v>441</v>
      </c>
      <c r="F528" s="6"/>
      <c r="G528" s="7">
        <f t="shared" si="7"/>
        <v>551.25</v>
      </c>
      <c r="I528" s="7">
        <v>441</v>
      </c>
    </row>
    <row r="529" spans="1:9" x14ac:dyDescent="0.25">
      <c r="A529" s="43" t="s">
        <v>1039</v>
      </c>
      <c r="B529" s="29"/>
      <c r="C529" s="63"/>
      <c r="D529" s="40" t="s">
        <v>1189</v>
      </c>
      <c r="E529" s="51">
        <v>425</v>
      </c>
      <c r="F529" s="6"/>
      <c r="G529" s="7">
        <f t="shared" si="7"/>
        <v>531.25</v>
      </c>
      <c r="I529" s="7">
        <v>425</v>
      </c>
    </row>
    <row r="530" spans="1:9" x14ac:dyDescent="0.25">
      <c r="A530" s="43" t="s">
        <v>1040</v>
      </c>
      <c r="B530" s="29"/>
      <c r="C530" s="63"/>
      <c r="D530" s="40" t="s">
        <v>718</v>
      </c>
      <c r="E530" s="51">
        <v>375</v>
      </c>
      <c r="F530" s="6"/>
      <c r="G530" s="7">
        <f t="shared" si="7"/>
        <v>468.75</v>
      </c>
      <c r="I530" s="7">
        <v>375</v>
      </c>
    </row>
    <row r="531" spans="1:9" x14ac:dyDescent="0.25">
      <c r="A531" s="43" t="s">
        <v>1041</v>
      </c>
      <c r="B531" s="29"/>
      <c r="C531" s="63"/>
      <c r="D531" s="40" t="s">
        <v>357</v>
      </c>
      <c r="E531" s="51">
        <v>390</v>
      </c>
      <c r="F531" s="6"/>
      <c r="G531" s="7">
        <f t="shared" si="7"/>
        <v>487.5</v>
      </c>
      <c r="I531" s="7">
        <v>390</v>
      </c>
    </row>
    <row r="532" spans="1:9" x14ac:dyDescent="0.25">
      <c r="A532" s="43" t="s">
        <v>1042</v>
      </c>
      <c r="B532" s="29"/>
      <c r="C532" s="63"/>
      <c r="D532" s="40" t="s">
        <v>677</v>
      </c>
      <c r="E532" s="51">
        <v>300</v>
      </c>
      <c r="F532" s="6"/>
      <c r="G532" s="7">
        <f t="shared" si="7"/>
        <v>375</v>
      </c>
      <c r="I532" s="7">
        <v>300</v>
      </c>
    </row>
    <row r="533" spans="1:9" x14ac:dyDescent="0.25">
      <c r="A533" s="43" t="s">
        <v>1043</v>
      </c>
      <c r="B533" s="29"/>
      <c r="C533" s="63"/>
      <c r="D533" s="40" t="s">
        <v>919</v>
      </c>
      <c r="E533" s="51">
        <v>126</v>
      </c>
      <c r="F533" s="6"/>
      <c r="G533" s="7">
        <f t="shared" si="7"/>
        <v>157.5</v>
      </c>
      <c r="I533" s="7">
        <v>126</v>
      </c>
    </row>
    <row r="534" spans="1:9" ht="17.25" customHeight="1" x14ac:dyDescent="0.25">
      <c r="A534" s="43" t="s">
        <v>1044</v>
      </c>
      <c r="B534" s="29"/>
      <c r="C534" s="63"/>
      <c r="D534" s="17" t="s">
        <v>652</v>
      </c>
      <c r="E534" s="56">
        <v>106</v>
      </c>
      <c r="F534" s="6"/>
      <c r="G534" s="7">
        <f t="shared" si="7"/>
        <v>132.5</v>
      </c>
      <c r="I534" s="7">
        <v>106</v>
      </c>
    </row>
    <row r="535" spans="1:9" x14ac:dyDescent="0.25">
      <c r="A535" s="43" t="s">
        <v>1183</v>
      </c>
      <c r="B535" s="29"/>
      <c r="C535" s="63"/>
      <c r="D535" s="17" t="s">
        <v>916</v>
      </c>
      <c r="E535" s="51">
        <v>115</v>
      </c>
      <c r="F535" s="6"/>
      <c r="G535" s="7">
        <f t="shared" si="7"/>
        <v>143.75</v>
      </c>
      <c r="I535" s="7">
        <v>115</v>
      </c>
    </row>
    <row r="536" spans="1:9" ht="47.25" x14ac:dyDescent="0.25">
      <c r="A536" s="43" t="s">
        <v>1190</v>
      </c>
      <c r="B536" s="29"/>
      <c r="C536" s="63"/>
      <c r="D536" s="118" t="s">
        <v>1395</v>
      </c>
      <c r="E536" s="51">
        <v>596</v>
      </c>
      <c r="F536" s="6"/>
      <c r="G536" s="7">
        <f t="shared" si="7"/>
        <v>745</v>
      </c>
      <c r="I536" s="7">
        <v>390</v>
      </c>
    </row>
    <row r="537" spans="1:9" x14ac:dyDescent="0.25">
      <c r="A537" s="43" t="s">
        <v>1196</v>
      </c>
      <c r="B537" s="29"/>
      <c r="C537" s="63"/>
      <c r="D537" s="118" t="s">
        <v>466</v>
      </c>
      <c r="E537" s="51">
        <v>320</v>
      </c>
      <c r="F537" s="6"/>
      <c r="G537" s="7">
        <f t="shared" si="7"/>
        <v>400</v>
      </c>
      <c r="I537" s="7">
        <v>320</v>
      </c>
    </row>
    <row r="538" spans="1:9" x14ac:dyDescent="0.25">
      <c r="A538" s="43" t="s">
        <v>1212</v>
      </c>
      <c r="B538" s="29"/>
      <c r="C538" s="63"/>
      <c r="D538" s="62" t="s">
        <v>1204</v>
      </c>
      <c r="E538" s="45">
        <v>200</v>
      </c>
      <c r="F538" s="6"/>
      <c r="G538" s="7">
        <f t="shared" si="7"/>
        <v>250</v>
      </c>
      <c r="I538" s="99"/>
    </row>
    <row r="539" spans="1:9" ht="31.5" x14ac:dyDescent="0.25">
      <c r="A539" s="43" t="s">
        <v>1213</v>
      </c>
      <c r="B539" s="29"/>
      <c r="C539" s="63"/>
      <c r="D539" s="62" t="s">
        <v>1206</v>
      </c>
      <c r="E539" s="45">
        <v>1300</v>
      </c>
      <c r="F539" s="6"/>
      <c r="G539" s="7">
        <f t="shared" si="7"/>
        <v>1625</v>
      </c>
      <c r="I539" s="99"/>
    </row>
    <row r="540" spans="1:9" x14ac:dyDescent="0.25">
      <c r="A540" s="43" t="s">
        <v>1214</v>
      </c>
      <c r="B540" s="29"/>
      <c r="C540" s="63"/>
      <c r="D540" s="62" t="s">
        <v>1208</v>
      </c>
      <c r="E540" s="45">
        <v>240</v>
      </c>
      <c r="F540" s="6"/>
      <c r="G540" s="7">
        <f t="shared" si="7"/>
        <v>300</v>
      </c>
      <c r="I540" s="99"/>
    </row>
    <row r="541" spans="1:9" ht="78.75" x14ac:dyDescent="0.25">
      <c r="A541" s="43" t="s">
        <v>1352</v>
      </c>
      <c r="B541" s="29"/>
      <c r="C541" s="63"/>
      <c r="D541" s="40" t="s">
        <v>1355</v>
      </c>
      <c r="E541" s="51">
        <v>165</v>
      </c>
      <c r="F541" s="6"/>
      <c r="I541" s="6"/>
    </row>
    <row r="542" spans="1:9" x14ac:dyDescent="0.25">
      <c r="A542" s="43"/>
      <c r="B542" s="29"/>
      <c r="C542" s="63"/>
      <c r="D542" s="49" t="s">
        <v>728</v>
      </c>
      <c r="E542" s="60">
        <f>SUM(E510:E541)</f>
        <v>10525</v>
      </c>
      <c r="F542" s="6"/>
      <c r="G542" s="7">
        <f t="shared" si="7"/>
        <v>13156.25</v>
      </c>
    </row>
    <row r="543" spans="1:9" x14ac:dyDescent="0.25">
      <c r="A543" s="43"/>
      <c r="B543" s="29"/>
      <c r="C543" s="63"/>
      <c r="D543" s="49"/>
      <c r="E543" s="60"/>
      <c r="F543" s="6"/>
      <c r="G543" s="7">
        <f t="shared" si="7"/>
        <v>0</v>
      </c>
    </row>
    <row r="544" spans="1:9" x14ac:dyDescent="0.25">
      <c r="A544" s="43" t="s">
        <v>808</v>
      </c>
      <c r="B544" s="29"/>
      <c r="C544" s="63"/>
      <c r="D544" s="49" t="s">
        <v>788</v>
      </c>
      <c r="E544" s="48"/>
      <c r="F544" s="6"/>
      <c r="G544" s="7">
        <f t="shared" si="7"/>
        <v>0</v>
      </c>
    </row>
    <row r="545" spans="1:9" x14ac:dyDescent="0.25">
      <c r="A545" s="43" t="s">
        <v>1045</v>
      </c>
      <c r="B545" s="29"/>
      <c r="C545" s="63"/>
      <c r="D545" s="40" t="s">
        <v>765</v>
      </c>
      <c r="E545" s="51">
        <v>308</v>
      </c>
      <c r="F545" s="6"/>
      <c r="G545" s="7">
        <f t="shared" si="7"/>
        <v>385</v>
      </c>
      <c r="I545" s="7">
        <v>308</v>
      </c>
    </row>
    <row r="546" spans="1:9" x14ac:dyDescent="0.25">
      <c r="A546" s="43" t="s">
        <v>1046</v>
      </c>
      <c r="B546" s="29"/>
      <c r="C546" s="63"/>
      <c r="D546" s="40" t="s">
        <v>767</v>
      </c>
      <c r="E546" s="51">
        <v>308</v>
      </c>
      <c r="F546" s="6"/>
      <c r="G546" s="7">
        <f t="shared" si="7"/>
        <v>385</v>
      </c>
      <c r="I546" s="7">
        <v>308</v>
      </c>
    </row>
    <row r="547" spans="1:9" x14ac:dyDescent="0.25">
      <c r="A547" s="43" t="s">
        <v>1047</v>
      </c>
      <c r="B547" s="29"/>
      <c r="C547" s="63"/>
      <c r="D547" s="40" t="s">
        <v>929</v>
      </c>
      <c r="E547" s="51">
        <v>308</v>
      </c>
      <c r="F547" s="6"/>
      <c r="G547" s="7">
        <f t="shared" si="7"/>
        <v>385</v>
      </c>
      <c r="I547" s="7">
        <v>308</v>
      </c>
    </row>
    <row r="548" spans="1:9" x14ac:dyDescent="0.25">
      <c r="A548" s="43" t="s">
        <v>1048</v>
      </c>
      <c r="B548" s="29"/>
      <c r="C548" s="63"/>
      <c r="D548" s="40" t="s">
        <v>770</v>
      </c>
      <c r="E548" s="51">
        <v>308</v>
      </c>
      <c r="F548" s="6"/>
      <c r="G548" s="7">
        <f t="shared" si="7"/>
        <v>385</v>
      </c>
      <c r="I548" s="7">
        <v>308</v>
      </c>
    </row>
    <row r="549" spans="1:9" x14ac:dyDescent="0.25">
      <c r="A549" s="43" t="s">
        <v>1049</v>
      </c>
      <c r="B549" s="29"/>
      <c r="C549" s="63"/>
      <c r="D549" s="40" t="s">
        <v>772</v>
      </c>
      <c r="E549" s="51">
        <v>308</v>
      </c>
      <c r="F549" s="6"/>
      <c r="G549" s="7">
        <f t="shared" si="7"/>
        <v>385</v>
      </c>
      <c r="I549" s="7">
        <v>308</v>
      </c>
    </row>
    <row r="550" spans="1:9" x14ac:dyDescent="0.25">
      <c r="A550" s="43" t="s">
        <v>1050</v>
      </c>
      <c r="B550" s="29"/>
      <c r="C550" s="63"/>
      <c r="D550" s="40" t="s">
        <v>774</v>
      </c>
      <c r="E550" s="51">
        <v>308</v>
      </c>
      <c r="F550" s="6"/>
      <c r="G550" s="7">
        <f t="shared" si="7"/>
        <v>385</v>
      </c>
      <c r="I550" s="7">
        <v>308</v>
      </c>
    </row>
    <row r="551" spans="1:9" x14ac:dyDescent="0.25">
      <c r="A551" s="43" t="s">
        <v>1051</v>
      </c>
      <c r="B551" s="29"/>
      <c r="C551" s="63"/>
      <c r="D551" s="40" t="s">
        <v>776</v>
      </c>
      <c r="E551" s="51">
        <v>308</v>
      </c>
      <c r="F551" s="6"/>
      <c r="G551" s="7">
        <f t="shared" si="7"/>
        <v>385</v>
      </c>
      <c r="I551" s="7">
        <v>308</v>
      </c>
    </row>
    <row r="552" spans="1:9" x14ac:dyDescent="0.25">
      <c r="A552" s="43" t="s">
        <v>1052</v>
      </c>
      <c r="B552" s="29"/>
      <c r="C552" s="63"/>
      <c r="D552" s="40" t="s">
        <v>778</v>
      </c>
      <c r="E552" s="51">
        <v>308</v>
      </c>
      <c r="F552" s="6"/>
      <c r="G552" s="7">
        <f t="shared" si="7"/>
        <v>385</v>
      </c>
      <c r="I552" s="7">
        <v>308</v>
      </c>
    </row>
    <row r="553" spans="1:9" x14ac:dyDescent="0.25">
      <c r="A553" s="43" t="s">
        <v>1053</v>
      </c>
      <c r="B553" s="29"/>
      <c r="C553" s="63"/>
      <c r="D553" s="40" t="s">
        <v>780</v>
      </c>
      <c r="E553" s="51">
        <v>308</v>
      </c>
      <c r="F553" s="6"/>
      <c r="G553" s="7">
        <f t="shared" si="7"/>
        <v>385</v>
      </c>
      <c r="I553" s="7">
        <v>308</v>
      </c>
    </row>
    <row r="554" spans="1:9" x14ac:dyDescent="0.25">
      <c r="A554" s="43" t="s">
        <v>1054</v>
      </c>
      <c r="B554" s="29"/>
      <c r="C554" s="63"/>
      <c r="D554" s="40" t="s">
        <v>782</v>
      </c>
      <c r="E554" s="51">
        <v>308</v>
      </c>
      <c r="F554" s="6"/>
      <c r="G554" s="7">
        <f t="shared" si="7"/>
        <v>385</v>
      </c>
      <c r="I554" s="7">
        <v>308</v>
      </c>
    </row>
    <row r="555" spans="1:9" x14ac:dyDescent="0.25">
      <c r="A555" s="43" t="s">
        <v>1055</v>
      </c>
      <c r="B555" s="29"/>
      <c r="C555" s="63"/>
      <c r="D555" s="40" t="s">
        <v>784</v>
      </c>
      <c r="E555" s="51">
        <v>308</v>
      </c>
      <c r="F555" s="6"/>
      <c r="G555" s="7">
        <f t="shared" si="7"/>
        <v>385</v>
      </c>
      <c r="I555" s="7">
        <v>308</v>
      </c>
    </row>
    <row r="556" spans="1:9" x14ac:dyDescent="0.25">
      <c r="A556" s="43" t="s">
        <v>1056</v>
      </c>
      <c r="B556" s="29"/>
      <c r="C556" s="63"/>
      <c r="D556" s="40" t="s">
        <v>801</v>
      </c>
      <c r="E556" s="51">
        <v>308</v>
      </c>
      <c r="F556" s="6"/>
      <c r="G556" s="7">
        <f t="shared" si="7"/>
        <v>385</v>
      </c>
      <c r="I556" s="7">
        <v>308</v>
      </c>
    </row>
    <row r="557" spans="1:9" x14ac:dyDescent="0.25">
      <c r="A557" s="43" t="s">
        <v>1057</v>
      </c>
      <c r="B557" s="29"/>
      <c r="C557" s="63"/>
      <c r="D557" s="40" t="s">
        <v>785</v>
      </c>
      <c r="E557" s="51">
        <v>308</v>
      </c>
      <c r="F557" s="6"/>
      <c r="G557" s="7">
        <f t="shared" si="7"/>
        <v>385</v>
      </c>
      <c r="I557" s="7">
        <v>308</v>
      </c>
    </row>
    <row r="558" spans="1:9" ht="31.5" x14ac:dyDescent="0.25">
      <c r="A558" s="43" t="s">
        <v>1058</v>
      </c>
      <c r="B558" s="29"/>
      <c r="C558" s="63"/>
      <c r="D558" s="13" t="s">
        <v>408</v>
      </c>
      <c r="E558" s="51">
        <v>495</v>
      </c>
      <c r="F558" s="6"/>
      <c r="G558" s="7">
        <f t="shared" si="7"/>
        <v>618.75</v>
      </c>
      <c r="I558" s="7">
        <v>495</v>
      </c>
    </row>
    <row r="559" spans="1:9" x14ac:dyDescent="0.25">
      <c r="A559" s="43" t="s">
        <v>1059</v>
      </c>
      <c r="B559" s="29"/>
      <c r="C559" s="63"/>
      <c r="D559" s="40" t="s">
        <v>403</v>
      </c>
      <c r="E559" s="51">
        <v>191</v>
      </c>
      <c r="F559" s="6"/>
      <c r="G559" s="7">
        <f t="shared" si="7"/>
        <v>238.75</v>
      </c>
      <c r="I559" s="7">
        <v>191</v>
      </c>
    </row>
    <row r="560" spans="1:9" x14ac:dyDescent="0.25">
      <c r="A560" s="43" t="s">
        <v>1060</v>
      </c>
      <c r="B560" s="29"/>
      <c r="C560" s="63"/>
      <c r="D560" s="40" t="s">
        <v>753</v>
      </c>
      <c r="E560" s="51">
        <v>145</v>
      </c>
      <c r="F560" s="6"/>
      <c r="G560" s="7">
        <f t="shared" si="7"/>
        <v>181.25</v>
      </c>
      <c r="I560" s="7">
        <v>145</v>
      </c>
    </row>
    <row r="561" spans="1:9" x14ac:dyDescent="0.25">
      <c r="A561" s="43" t="s">
        <v>1061</v>
      </c>
      <c r="B561" s="29"/>
      <c r="C561" s="63"/>
      <c r="D561" s="13" t="s">
        <v>416</v>
      </c>
      <c r="E561" s="53">
        <v>125</v>
      </c>
      <c r="F561" s="6"/>
      <c r="G561" s="7">
        <f t="shared" si="7"/>
        <v>156.25</v>
      </c>
      <c r="I561" s="7">
        <v>125</v>
      </c>
    </row>
    <row r="562" spans="1:9" x14ac:dyDescent="0.25">
      <c r="A562" s="43" t="s">
        <v>1062</v>
      </c>
      <c r="B562" s="29"/>
      <c r="C562" s="63"/>
      <c r="D562" s="40" t="s">
        <v>786</v>
      </c>
      <c r="E562" s="51">
        <v>465</v>
      </c>
      <c r="F562" s="6"/>
      <c r="G562" s="7">
        <f t="shared" si="7"/>
        <v>581.25</v>
      </c>
      <c r="I562" s="7">
        <v>465</v>
      </c>
    </row>
    <row r="563" spans="1:9" x14ac:dyDescent="0.25">
      <c r="A563" s="43" t="s">
        <v>1063</v>
      </c>
      <c r="B563" s="29"/>
      <c r="C563" s="63"/>
      <c r="D563" s="40" t="s">
        <v>463</v>
      </c>
      <c r="E563" s="51">
        <v>310</v>
      </c>
      <c r="F563" s="6"/>
      <c r="G563" s="7">
        <f t="shared" si="7"/>
        <v>387.5</v>
      </c>
      <c r="I563" s="7">
        <v>310</v>
      </c>
    </row>
    <row r="564" spans="1:9" x14ac:dyDescent="0.25">
      <c r="A564" s="43" t="s">
        <v>1064</v>
      </c>
      <c r="B564" s="29"/>
      <c r="C564" s="63"/>
      <c r="D564" s="40" t="s">
        <v>1192</v>
      </c>
      <c r="E564" s="51">
        <v>441</v>
      </c>
      <c r="F564" s="6"/>
      <c r="G564" s="7">
        <f t="shared" si="7"/>
        <v>551.25</v>
      </c>
      <c r="I564" s="7">
        <v>441</v>
      </c>
    </row>
    <row r="565" spans="1:9" x14ac:dyDescent="0.25">
      <c r="A565" s="43" t="s">
        <v>1065</v>
      </c>
      <c r="B565" s="29"/>
      <c r="C565" s="63"/>
      <c r="D565" s="40" t="s">
        <v>1193</v>
      </c>
      <c r="E565" s="51">
        <v>425</v>
      </c>
      <c r="F565" s="6"/>
      <c r="G565" s="7">
        <f t="shared" si="7"/>
        <v>531.25</v>
      </c>
      <c r="I565" s="7">
        <v>425</v>
      </c>
    </row>
    <row r="566" spans="1:9" x14ac:dyDescent="0.25">
      <c r="A566" s="43" t="s">
        <v>1066</v>
      </c>
      <c r="B566" s="29"/>
      <c r="C566" s="63"/>
      <c r="D566" s="40" t="s">
        <v>718</v>
      </c>
      <c r="E566" s="51">
        <v>375</v>
      </c>
      <c r="F566" s="6"/>
      <c r="G566" s="7">
        <f t="shared" si="7"/>
        <v>468.75</v>
      </c>
      <c r="I566" s="7">
        <v>375</v>
      </c>
    </row>
    <row r="567" spans="1:9" x14ac:dyDescent="0.25">
      <c r="A567" s="43" t="s">
        <v>1067</v>
      </c>
      <c r="B567" s="29"/>
      <c r="C567" s="63"/>
      <c r="D567" s="40" t="s">
        <v>357</v>
      </c>
      <c r="E567" s="51">
        <v>390</v>
      </c>
      <c r="F567" s="6"/>
      <c r="G567" s="7">
        <f t="shared" ref="G567:G632" si="8">E567*1.25</f>
        <v>487.5</v>
      </c>
      <c r="I567" s="7">
        <v>390</v>
      </c>
    </row>
    <row r="568" spans="1:9" x14ac:dyDescent="0.25">
      <c r="A568" s="43" t="s">
        <v>1068</v>
      </c>
      <c r="B568" s="29"/>
      <c r="C568" s="63"/>
      <c r="D568" s="40" t="s">
        <v>731</v>
      </c>
      <c r="E568" s="51">
        <v>356</v>
      </c>
      <c r="F568" s="6"/>
      <c r="G568" s="7">
        <f t="shared" si="8"/>
        <v>445</v>
      </c>
      <c r="I568" s="7">
        <v>356</v>
      </c>
    </row>
    <row r="569" spans="1:9" x14ac:dyDescent="0.25">
      <c r="A569" s="43" t="s">
        <v>1069</v>
      </c>
      <c r="B569" s="29"/>
      <c r="C569" s="63"/>
      <c r="D569" s="40" t="s">
        <v>732</v>
      </c>
      <c r="E569" s="51">
        <v>306</v>
      </c>
      <c r="F569" s="6"/>
      <c r="G569" s="7">
        <f t="shared" si="8"/>
        <v>382.5</v>
      </c>
      <c r="I569" s="7">
        <v>306</v>
      </c>
    </row>
    <row r="570" spans="1:9" ht="47.25" x14ac:dyDescent="0.25">
      <c r="A570" s="43" t="s">
        <v>1070</v>
      </c>
      <c r="B570" s="29"/>
      <c r="C570" s="63"/>
      <c r="D570" s="62" t="s">
        <v>508</v>
      </c>
      <c r="E570" s="51">
        <v>350</v>
      </c>
      <c r="F570" s="6"/>
      <c r="G570" s="7">
        <f t="shared" si="8"/>
        <v>437.5</v>
      </c>
      <c r="I570" s="7">
        <v>350</v>
      </c>
    </row>
    <row r="571" spans="1:9" x14ac:dyDescent="0.25">
      <c r="A571" s="43" t="s">
        <v>1071</v>
      </c>
      <c r="B571" s="29"/>
      <c r="C571" s="63"/>
      <c r="D571" s="40" t="s">
        <v>677</v>
      </c>
      <c r="E571" s="51">
        <v>300</v>
      </c>
      <c r="F571" s="6"/>
      <c r="G571" s="7">
        <f t="shared" si="8"/>
        <v>375</v>
      </c>
      <c r="I571" s="7">
        <v>300</v>
      </c>
    </row>
    <row r="572" spans="1:9" x14ac:dyDescent="0.25">
      <c r="A572" s="43" t="s">
        <v>1072</v>
      </c>
      <c r="B572" s="29"/>
      <c r="C572" s="63"/>
      <c r="D572" s="40" t="s">
        <v>918</v>
      </c>
      <c r="E572" s="51">
        <v>126</v>
      </c>
      <c r="F572" s="6"/>
      <c r="G572" s="7">
        <f t="shared" si="8"/>
        <v>157.5</v>
      </c>
      <c r="I572" s="7">
        <v>126</v>
      </c>
    </row>
    <row r="573" spans="1:9" ht="15" customHeight="1" x14ac:dyDescent="0.25">
      <c r="A573" s="43" t="s">
        <v>1073</v>
      </c>
      <c r="B573" s="29"/>
      <c r="C573" s="63"/>
      <c r="D573" s="17" t="s">
        <v>652</v>
      </c>
      <c r="E573" s="56">
        <v>106</v>
      </c>
      <c r="F573" s="6"/>
      <c r="G573" s="7">
        <f t="shared" si="8"/>
        <v>132.5</v>
      </c>
      <c r="I573" s="7">
        <v>106</v>
      </c>
    </row>
    <row r="574" spans="1:9" x14ac:dyDescent="0.25">
      <c r="A574" s="43" t="s">
        <v>1074</v>
      </c>
      <c r="B574" s="29"/>
      <c r="C574" s="63"/>
      <c r="D574" s="17" t="s">
        <v>916</v>
      </c>
      <c r="E574" s="51">
        <v>115</v>
      </c>
      <c r="F574" s="6"/>
      <c r="G574" s="7">
        <f t="shared" si="8"/>
        <v>143.75</v>
      </c>
      <c r="I574" s="7">
        <v>115</v>
      </c>
    </row>
    <row r="575" spans="1:9" ht="31.5" x14ac:dyDescent="0.25">
      <c r="A575" s="43" t="s">
        <v>1075</v>
      </c>
      <c r="B575" s="29"/>
      <c r="C575" s="63"/>
      <c r="D575" s="40" t="s">
        <v>1172</v>
      </c>
      <c r="E575" s="51">
        <v>601</v>
      </c>
      <c r="F575" s="6"/>
      <c r="G575" s="7">
        <f t="shared" si="8"/>
        <v>751.25</v>
      </c>
      <c r="I575" s="7">
        <v>601</v>
      </c>
    </row>
    <row r="576" spans="1:9" x14ac:dyDescent="0.25">
      <c r="A576" s="43" t="s">
        <v>1184</v>
      </c>
      <c r="B576" s="29"/>
      <c r="C576" s="63"/>
      <c r="D576" s="40" t="s">
        <v>1173</v>
      </c>
      <c r="E576" s="51">
        <v>933</v>
      </c>
      <c r="F576" s="6"/>
      <c r="G576" s="7">
        <f t="shared" si="8"/>
        <v>1166.25</v>
      </c>
      <c r="I576" s="7">
        <v>933</v>
      </c>
    </row>
    <row r="577" spans="1:9" ht="47.25" x14ac:dyDescent="0.25">
      <c r="A577" s="43" t="s">
        <v>1191</v>
      </c>
      <c r="B577" s="29"/>
      <c r="C577" s="63"/>
      <c r="D577" s="40" t="s">
        <v>1395</v>
      </c>
      <c r="E577" s="51">
        <v>596</v>
      </c>
      <c r="F577" s="6"/>
      <c r="G577" s="7">
        <f t="shared" si="8"/>
        <v>745</v>
      </c>
      <c r="I577" s="7">
        <v>390</v>
      </c>
    </row>
    <row r="578" spans="1:9" x14ac:dyDescent="0.25">
      <c r="A578" s="43" t="s">
        <v>1197</v>
      </c>
      <c r="B578" s="29"/>
      <c r="C578" s="63"/>
      <c r="D578" s="40" t="s">
        <v>466</v>
      </c>
      <c r="E578" s="51">
        <v>320</v>
      </c>
      <c r="F578" s="6"/>
      <c r="G578" s="7">
        <f t="shared" si="8"/>
        <v>400</v>
      </c>
      <c r="I578" s="7">
        <v>320</v>
      </c>
    </row>
    <row r="579" spans="1:9" x14ac:dyDescent="0.25">
      <c r="A579" s="43" t="s">
        <v>1209</v>
      </c>
      <c r="B579" s="29"/>
      <c r="C579" s="63"/>
      <c r="D579" s="62" t="s">
        <v>1204</v>
      </c>
      <c r="E579" s="45">
        <v>200</v>
      </c>
      <c r="F579" s="6"/>
      <c r="G579" s="7">
        <f t="shared" si="8"/>
        <v>250</v>
      </c>
      <c r="I579" s="99"/>
    </row>
    <row r="580" spans="1:9" ht="31.5" x14ac:dyDescent="0.25">
      <c r="A580" s="43" t="s">
        <v>1210</v>
      </c>
      <c r="B580" s="29"/>
      <c r="C580" s="63"/>
      <c r="D580" s="62" t="s">
        <v>1206</v>
      </c>
      <c r="E580" s="45">
        <v>1300</v>
      </c>
      <c r="F580" s="6"/>
      <c r="G580" s="7">
        <f t="shared" si="8"/>
        <v>1625</v>
      </c>
      <c r="I580" s="99"/>
    </row>
    <row r="581" spans="1:9" x14ac:dyDescent="0.25">
      <c r="A581" s="43" t="s">
        <v>1211</v>
      </c>
      <c r="B581" s="29"/>
      <c r="C581" s="63"/>
      <c r="D581" s="62" t="s">
        <v>1208</v>
      </c>
      <c r="E581" s="45">
        <v>240</v>
      </c>
      <c r="F581" s="6"/>
      <c r="G581" s="7">
        <f t="shared" si="8"/>
        <v>300</v>
      </c>
      <c r="I581" s="99"/>
    </row>
    <row r="582" spans="1:9" ht="78.75" x14ac:dyDescent="0.25">
      <c r="A582" s="43" t="s">
        <v>1353</v>
      </c>
      <c r="B582" s="29"/>
      <c r="C582" s="63"/>
      <c r="D582" s="40" t="s">
        <v>1355</v>
      </c>
      <c r="E582" s="51">
        <v>165</v>
      </c>
      <c r="F582" s="6"/>
      <c r="I582" s="6"/>
    </row>
    <row r="583" spans="1:9" x14ac:dyDescent="0.25">
      <c r="A583" s="43"/>
      <c r="B583" s="29"/>
      <c r="C583" s="80"/>
      <c r="D583" s="49" t="s">
        <v>806</v>
      </c>
      <c r="E583" s="59">
        <f>E545+E546+E547+E548+E549+E550+E551+E552+E553+E554+E555+E556+E557+E558+E559+E560+E561+E562+E563+E564+E565+E566+E567+E568+E569+E570+E571+E572+E573+E574+E575+E577+E578+E579+E580+E581+E582</f>
        <v>12447</v>
      </c>
      <c r="F583" s="6"/>
      <c r="G583" s="7">
        <f t="shared" si="8"/>
        <v>15558.75</v>
      </c>
    </row>
    <row r="584" spans="1:9" x14ac:dyDescent="0.25">
      <c r="A584" s="43"/>
      <c r="B584" s="29"/>
      <c r="C584" s="63"/>
      <c r="D584" s="49" t="s">
        <v>762</v>
      </c>
      <c r="E584" s="75">
        <f>E545+E546+E547+E548+E549+E550+E551+E552+E553+E554+E555+E556+E558+E559+E560+E561+E562+E563+E564+E565+E566+E567+E568+E569+E570+E571+E572+E573+E574+E576+E577+E578+E557+E579+E580+E581+E582</f>
        <v>12779</v>
      </c>
      <c r="F584" s="6"/>
      <c r="G584" s="7">
        <f t="shared" si="8"/>
        <v>15973.75</v>
      </c>
    </row>
    <row r="585" spans="1:9" x14ac:dyDescent="0.25">
      <c r="A585" s="43"/>
      <c r="B585" s="29"/>
      <c r="C585" s="63"/>
      <c r="D585" s="49"/>
      <c r="E585" s="60"/>
      <c r="F585" s="6"/>
      <c r="G585" s="7">
        <f t="shared" si="8"/>
        <v>0</v>
      </c>
    </row>
    <row r="586" spans="1:9" ht="43.5" customHeight="1" x14ac:dyDescent="0.25">
      <c r="A586" s="43"/>
      <c r="B586" s="29"/>
      <c r="C586" s="80"/>
      <c r="D586" s="49" t="s">
        <v>1384</v>
      </c>
      <c r="E586" s="48"/>
      <c r="F586" s="6"/>
      <c r="G586" s="7">
        <f t="shared" si="8"/>
        <v>0</v>
      </c>
    </row>
    <row r="587" spans="1:9" x14ac:dyDescent="0.25">
      <c r="A587" s="43" t="s">
        <v>1076</v>
      </c>
      <c r="B587" s="29"/>
      <c r="C587" s="63"/>
      <c r="D587" s="40" t="s">
        <v>765</v>
      </c>
      <c r="E587" s="51">
        <v>308</v>
      </c>
      <c r="F587" s="6"/>
      <c r="G587" s="7">
        <f t="shared" si="8"/>
        <v>385</v>
      </c>
      <c r="I587" s="7">
        <v>308</v>
      </c>
    </row>
    <row r="588" spans="1:9" x14ac:dyDescent="0.25">
      <c r="A588" s="43" t="s">
        <v>1077</v>
      </c>
      <c r="B588" s="29"/>
      <c r="C588" s="63"/>
      <c r="D588" s="40" t="s">
        <v>767</v>
      </c>
      <c r="E588" s="51">
        <v>308</v>
      </c>
      <c r="F588" s="6"/>
      <c r="G588" s="7">
        <f t="shared" si="8"/>
        <v>385</v>
      </c>
      <c r="I588" s="7">
        <v>308</v>
      </c>
    </row>
    <row r="589" spans="1:9" x14ac:dyDescent="0.25">
      <c r="A589" s="43" t="s">
        <v>1078</v>
      </c>
      <c r="B589" s="29"/>
      <c r="C589" s="63"/>
      <c r="D589" s="40" t="s">
        <v>929</v>
      </c>
      <c r="E589" s="51">
        <v>308</v>
      </c>
      <c r="F589" s="6"/>
      <c r="G589" s="7">
        <f t="shared" si="8"/>
        <v>385</v>
      </c>
      <c r="I589" s="7">
        <v>308</v>
      </c>
    </row>
    <row r="590" spans="1:9" x14ac:dyDescent="0.25">
      <c r="A590" s="43" t="s">
        <v>1079</v>
      </c>
      <c r="B590" s="29"/>
      <c r="C590" s="63"/>
      <c r="D590" s="40" t="s">
        <v>809</v>
      </c>
      <c r="E590" s="51">
        <v>308</v>
      </c>
      <c r="F590" s="6"/>
      <c r="G590" s="7">
        <f t="shared" si="8"/>
        <v>385</v>
      </c>
      <c r="I590" s="7">
        <v>308</v>
      </c>
    </row>
    <row r="591" spans="1:9" x14ac:dyDescent="0.25">
      <c r="A591" s="43" t="s">
        <v>1080</v>
      </c>
      <c r="B591" s="29"/>
      <c r="C591" s="63"/>
      <c r="D591" s="40" t="s">
        <v>774</v>
      </c>
      <c r="E591" s="51">
        <v>308</v>
      </c>
      <c r="F591" s="6"/>
      <c r="G591" s="7">
        <f t="shared" si="8"/>
        <v>385</v>
      </c>
      <c r="I591" s="7">
        <v>308</v>
      </c>
    </row>
    <row r="592" spans="1:9" x14ac:dyDescent="0.25">
      <c r="A592" s="43" t="s">
        <v>1081</v>
      </c>
      <c r="B592" s="29"/>
      <c r="C592" s="63"/>
      <c r="D592" s="40" t="s">
        <v>810</v>
      </c>
      <c r="E592" s="51">
        <v>155</v>
      </c>
      <c r="F592" s="6"/>
      <c r="G592" s="7">
        <f t="shared" si="8"/>
        <v>193.75</v>
      </c>
      <c r="I592" s="7">
        <v>155</v>
      </c>
    </row>
    <row r="593" spans="1:9" x14ac:dyDescent="0.25">
      <c r="A593" s="43" t="s">
        <v>1082</v>
      </c>
      <c r="B593" s="29"/>
      <c r="C593" s="63"/>
      <c r="D593" s="40" t="s">
        <v>463</v>
      </c>
      <c r="E593" s="51">
        <v>309</v>
      </c>
      <c r="F593" s="6"/>
      <c r="G593" s="7">
        <f t="shared" si="8"/>
        <v>386.25</v>
      </c>
      <c r="I593" s="7">
        <v>309</v>
      </c>
    </row>
    <row r="594" spans="1:9" x14ac:dyDescent="0.25">
      <c r="A594" s="43" t="s">
        <v>1083</v>
      </c>
      <c r="B594" s="29"/>
      <c r="C594" s="63"/>
      <c r="D594" s="40" t="s">
        <v>1192</v>
      </c>
      <c r="E594" s="51">
        <v>441</v>
      </c>
      <c r="F594" s="6"/>
      <c r="G594" s="7">
        <f t="shared" si="8"/>
        <v>551.25</v>
      </c>
      <c r="I594" s="7">
        <v>441</v>
      </c>
    </row>
    <row r="595" spans="1:9" x14ac:dyDescent="0.25">
      <c r="A595" s="43" t="s">
        <v>1084</v>
      </c>
      <c r="B595" s="29"/>
      <c r="C595" s="63"/>
      <c r="D595" s="40" t="s">
        <v>1193</v>
      </c>
      <c r="E595" s="51">
        <v>425</v>
      </c>
      <c r="F595" s="6"/>
      <c r="G595" s="7">
        <f t="shared" si="8"/>
        <v>531.25</v>
      </c>
      <c r="I595" s="7">
        <v>425</v>
      </c>
    </row>
    <row r="596" spans="1:9" x14ac:dyDescent="0.25">
      <c r="A596" s="43" t="s">
        <v>1185</v>
      </c>
      <c r="B596" s="29"/>
      <c r="C596" s="63"/>
      <c r="D596" s="40" t="s">
        <v>357</v>
      </c>
      <c r="E596" s="51">
        <v>390</v>
      </c>
      <c r="F596" s="6"/>
      <c r="G596" s="7">
        <f t="shared" si="8"/>
        <v>487.5</v>
      </c>
      <c r="I596" s="7">
        <v>390</v>
      </c>
    </row>
    <row r="597" spans="1:9" ht="47.25" x14ac:dyDescent="0.25">
      <c r="A597" s="43" t="s">
        <v>1194</v>
      </c>
      <c r="B597" s="29"/>
      <c r="C597" s="63"/>
      <c r="D597" s="40" t="s">
        <v>1395</v>
      </c>
      <c r="E597" s="51">
        <v>596</v>
      </c>
      <c r="F597" s="6"/>
      <c r="G597" s="7">
        <f t="shared" si="8"/>
        <v>745</v>
      </c>
      <c r="I597" s="7">
        <v>390</v>
      </c>
    </row>
    <row r="598" spans="1:9" x14ac:dyDescent="0.25">
      <c r="A598" s="43" t="s">
        <v>1198</v>
      </c>
      <c r="B598" s="29"/>
      <c r="C598" s="63"/>
      <c r="D598" s="40" t="s">
        <v>466</v>
      </c>
      <c r="E598" s="51">
        <v>320</v>
      </c>
      <c r="F598" s="6"/>
      <c r="G598" s="7">
        <f t="shared" si="8"/>
        <v>400</v>
      </c>
      <c r="I598" s="7">
        <v>320</v>
      </c>
    </row>
    <row r="599" spans="1:9" x14ac:dyDescent="0.25">
      <c r="A599" s="43" t="s">
        <v>1215</v>
      </c>
      <c r="B599" s="29"/>
      <c r="C599" s="63"/>
      <c r="D599" s="62" t="s">
        <v>1204</v>
      </c>
      <c r="E599" s="45">
        <v>200</v>
      </c>
      <c r="F599" s="6"/>
      <c r="G599" s="7">
        <f t="shared" si="8"/>
        <v>250</v>
      </c>
      <c r="I599" s="99"/>
    </row>
    <row r="600" spans="1:9" ht="31.5" x14ac:dyDescent="0.25">
      <c r="A600" s="43" t="s">
        <v>1216</v>
      </c>
      <c r="B600" s="29"/>
      <c r="C600" s="63"/>
      <c r="D600" s="62" t="s">
        <v>1206</v>
      </c>
      <c r="E600" s="45">
        <v>1300</v>
      </c>
      <c r="F600" s="6"/>
      <c r="G600" s="7">
        <f t="shared" si="8"/>
        <v>1625</v>
      </c>
      <c r="I600" s="99"/>
    </row>
    <row r="601" spans="1:9" x14ac:dyDescent="0.25">
      <c r="A601" s="43" t="s">
        <v>1217</v>
      </c>
      <c r="B601" s="29"/>
      <c r="C601" s="63"/>
      <c r="D601" s="62" t="s">
        <v>1208</v>
      </c>
      <c r="E601" s="45">
        <v>240</v>
      </c>
      <c r="F601" s="6"/>
      <c r="G601" s="7">
        <f t="shared" si="8"/>
        <v>300</v>
      </c>
      <c r="I601" s="99"/>
    </row>
    <row r="602" spans="1:9" ht="78.75" x14ac:dyDescent="0.25">
      <c r="A602" s="43" t="s">
        <v>1354</v>
      </c>
      <c r="B602" s="29"/>
      <c r="C602" s="63"/>
      <c r="D602" s="40" t="s">
        <v>1355</v>
      </c>
      <c r="E602" s="51">
        <v>165</v>
      </c>
      <c r="F602" s="6"/>
      <c r="I602" s="6"/>
    </row>
    <row r="603" spans="1:9" x14ac:dyDescent="0.25">
      <c r="A603" s="43"/>
      <c r="B603" s="29"/>
      <c r="C603" s="80"/>
      <c r="D603" s="49" t="s">
        <v>723</v>
      </c>
      <c r="E603" s="60">
        <f>SUM(E587:E602)</f>
        <v>6081</v>
      </c>
      <c r="F603" s="6"/>
      <c r="G603" s="7">
        <f t="shared" si="8"/>
        <v>7601.25</v>
      </c>
    </row>
    <row r="604" spans="1:9" x14ac:dyDescent="0.25">
      <c r="A604" s="43"/>
      <c r="B604" s="29"/>
      <c r="C604" s="80"/>
      <c r="D604" s="49"/>
      <c r="E604" s="48"/>
      <c r="F604" s="6"/>
      <c r="G604" s="7">
        <f t="shared" si="8"/>
        <v>0</v>
      </c>
    </row>
    <row r="605" spans="1:9" s="6" customFormat="1" ht="47.25" x14ac:dyDescent="0.25">
      <c r="A605" s="43"/>
      <c r="B605" s="29"/>
      <c r="C605" s="63"/>
      <c r="D605" s="49" t="s">
        <v>1085</v>
      </c>
      <c r="E605" s="64"/>
      <c r="G605" s="7">
        <f t="shared" si="8"/>
        <v>0</v>
      </c>
    </row>
    <row r="606" spans="1:9" s="6" customFormat="1" x14ac:dyDescent="0.25">
      <c r="A606" s="43" t="s">
        <v>817</v>
      </c>
      <c r="B606" s="29"/>
      <c r="C606" s="63"/>
      <c r="D606" s="40" t="s">
        <v>772</v>
      </c>
      <c r="E606" s="51">
        <v>308</v>
      </c>
      <c r="G606" s="7">
        <f t="shared" si="8"/>
        <v>385</v>
      </c>
      <c r="I606" s="7">
        <v>308</v>
      </c>
    </row>
    <row r="607" spans="1:9" s="6" customFormat="1" x14ac:dyDescent="0.25">
      <c r="A607" s="43" t="s">
        <v>820</v>
      </c>
      <c r="B607" s="29"/>
      <c r="C607" s="63"/>
      <c r="D607" s="40" t="s">
        <v>801</v>
      </c>
      <c r="E607" s="51">
        <v>308</v>
      </c>
      <c r="G607" s="7">
        <f t="shared" si="8"/>
        <v>385</v>
      </c>
      <c r="I607" s="7">
        <v>308</v>
      </c>
    </row>
    <row r="608" spans="1:9" s="6" customFormat="1" x14ac:dyDescent="0.25">
      <c r="A608" s="43" t="s">
        <v>823</v>
      </c>
      <c r="B608" s="29"/>
      <c r="C608" s="63"/>
      <c r="D608" s="40" t="s">
        <v>782</v>
      </c>
      <c r="E608" s="51">
        <v>308</v>
      </c>
      <c r="G608" s="7">
        <f t="shared" si="8"/>
        <v>385</v>
      </c>
      <c r="I608" s="7">
        <v>308</v>
      </c>
    </row>
    <row r="609" spans="1:9" s="6" customFormat="1" x14ac:dyDescent="0.25">
      <c r="A609" s="43" t="s">
        <v>1086</v>
      </c>
      <c r="B609" s="29"/>
      <c r="C609" s="63"/>
      <c r="D609" s="40" t="s">
        <v>811</v>
      </c>
      <c r="E609" s="51">
        <v>308</v>
      </c>
      <c r="G609" s="7">
        <f t="shared" si="8"/>
        <v>385</v>
      </c>
      <c r="I609" s="7">
        <v>308</v>
      </c>
    </row>
    <row r="610" spans="1:9" s="6" customFormat="1" x14ac:dyDescent="0.25">
      <c r="A610" s="43" t="s">
        <v>1087</v>
      </c>
      <c r="B610" s="29"/>
      <c r="C610" s="63"/>
      <c r="D610" s="40" t="s">
        <v>776</v>
      </c>
      <c r="E610" s="51">
        <v>308</v>
      </c>
      <c r="G610" s="7">
        <f t="shared" si="8"/>
        <v>385</v>
      </c>
      <c r="I610" s="7">
        <v>308</v>
      </c>
    </row>
    <row r="611" spans="1:9" x14ac:dyDescent="0.25">
      <c r="A611" s="43" t="s">
        <v>1088</v>
      </c>
      <c r="B611" s="29"/>
      <c r="C611" s="63"/>
      <c r="D611" s="40" t="s">
        <v>780</v>
      </c>
      <c r="E611" s="51">
        <v>308</v>
      </c>
      <c r="F611" s="6"/>
      <c r="G611" s="7">
        <f t="shared" si="8"/>
        <v>385</v>
      </c>
      <c r="I611" s="7">
        <v>308</v>
      </c>
    </row>
    <row r="612" spans="1:9" x14ac:dyDescent="0.25">
      <c r="A612" s="43" t="s">
        <v>1089</v>
      </c>
      <c r="B612" s="29"/>
      <c r="C612" s="63"/>
      <c r="D612" s="40" t="s">
        <v>778</v>
      </c>
      <c r="E612" s="51">
        <v>308</v>
      </c>
      <c r="F612" s="6"/>
      <c r="G612" s="7">
        <f t="shared" si="8"/>
        <v>385</v>
      </c>
      <c r="I612" s="7">
        <v>308</v>
      </c>
    </row>
    <row r="613" spans="1:9" x14ac:dyDescent="0.25">
      <c r="A613" s="43" t="s">
        <v>1090</v>
      </c>
      <c r="B613" s="29"/>
      <c r="C613" s="63"/>
      <c r="D613" s="40" t="s">
        <v>812</v>
      </c>
      <c r="E613" s="51">
        <v>308</v>
      </c>
      <c r="F613" s="6"/>
      <c r="G613" s="7">
        <f t="shared" si="8"/>
        <v>385</v>
      </c>
      <c r="I613" s="7">
        <v>308</v>
      </c>
    </row>
    <row r="614" spans="1:9" x14ac:dyDescent="0.25">
      <c r="A614" s="43" t="s">
        <v>1091</v>
      </c>
      <c r="B614" s="29"/>
      <c r="C614" s="63"/>
      <c r="D614" s="40" t="s">
        <v>767</v>
      </c>
      <c r="E614" s="51">
        <v>308</v>
      </c>
      <c r="F614" s="6"/>
      <c r="G614" s="7">
        <f t="shared" si="8"/>
        <v>385</v>
      </c>
      <c r="I614" s="7">
        <v>308</v>
      </c>
    </row>
    <row r="615" spans="1:9" x14ac:dyDescent="0.25">
      <c r="A615" s="43" t="s">
        <v>1092</v>
      </c>
      <c r="B615" s="29"/>
      <c r="C615" s="63"/>
      <c r="D615" s="40" t="s">
        <v>929</v>
      </c>
      <c r="E615" s="51">
        <v>308</v>
      </c>
      <c r="F615" s="6"/>
      <c r="G615" s="7">
        <f t="shared" si="8"/>
        <v>385</v>
      </c>
      <c r="I615" s="7">
        <v>308</v>
      </c>
    </row>
    <row r="616" spans="1:9" x14ac:dyDescent="0.25">
      <c r="A616" s="43" t="s">
        <v>1093</v>
      </c>
      <c r="B616" s="29"/>
      <c r="C616" s="63"/>
      <c r="D616" s="40" t="s">
        <v>785</v>
      </c>
      <c r="E616" s="51">
        <v>308</v>
      </c>
      <c r="F616" s="6"/>
      <c r="G616" s="7">
        <f t="shared" si="8"/>
        <v>385</v>
      </c>
      <c r="I616" s="7">
        <v>308</v>
      </c>
    </row>
    <row r="617" spans="1:9" x14ac:dyDescent="0.25">
      <c r="A617" s="43" t="s">
        <v>1094</v>
      </c>
      <c r="B617" s="29"/>
      <c r="C617" s="63"/>
      <c r="D617" s="40" t="s">
        <v>718</v>
      </c>
      <c r="E617" s="51">
        <v>375</v>
      </c>
      <c r="F617" s="6"/>
      <c r="G617" s="7">
        <f t="shared" si="8"/>
        <v>468.75</v>
      </c>
      <c r="I617" s="7">
        <v>375</v>
      </c>
    </row>
    <row r="618" spans="1:9" ht="29.25" customHeight="1" x14ac:dyDescent="0.25">
      <c r="A618" s="43" t="s">
        <v>1095</v>
      </c>
      <c r="B618" s="29"/>
      <c r="C618" s="63"/>
      <c r="D618" s="13" t="s">
        <v>408</v>
      </c>
      <c r="E618" s="51">
        <v>495</v>
      </c>
      <c r="F618" s="6"/>
      <c r="G618" s="7">
        <f t="shared" si="8"/>
        <v>618.75</v>
      </c>
      <c r="I618" s="7">
        <v>495</v>
      </c>
    </row>
    <row r="619" spans="1:9" x14ac:dyDescent="0.25">
      <c r="A619" s="43" t="s">
        <v>1096</v>
      </c>
      <c r="B619" s="29"/>
      <c r="C619" s="63"/>
      <c r="D619" s="40" t="s">
        <v>403</v>
      </c>
      <c r="E619" s="51">
        <v>191</v>
      </c>
      <c r="F619" s="6"/>
      <c r="G619" s="7">
        <f t="shared" si="8"/>
        <v>238.75</v>
      </c>
      <c r="I619" s="7">
        <v>191</v>
      </c>
    </row>
    <row r="620" spans="1:9" x14ac:dyDescent="0.25">
      <c r="A620" s="43" t="s">
        <v>1097</v>
      </c>
      <c r="B620" s="29"/>
      <c r="C620" s="63"/>
      <c r="D620" s="40" t="s">
        <v>727</v>
      </c>
      <c r="E620" s="51">
        <v>310</v>
      </c>
      <c r="F620" s="6"/>
      <c r="G620" s="7">
        <f t="shared" si="8"/>
        <v>387.5</v>
      </c>
      <c r="I620" s="7">
        <v>310</v>
      </c>
    </row>
    <row r="621" spans="1:9" x14ac:dyDescent="0.25">
      <c r="A621" s="43" t="s">
        <v>1098</v>
      </c>
      <c r="B621" s="29"/>
      <c r="C621" s="63"/>
      <c r="D621" s="40" t="s">
        <v>753</v>
      </c>
      <c r="E621" s="51">
        <v>145</v>
      </c>
      <c r="F621" s="6"/>
      <c r="G621" s="7">
        <f t="shared" si="8"/>
        <v>181.25</v>
      </c>
      <c r="I621" s="7">
        <v>145</v>
      </c>
    </row>
    <row r="622" spans="1:9" x14ac:dyDescent="0.25">
      <c r="A622" s="43" t="s">
        <v>1099</v>
      </c>
      <c r="B622" s="29"/>
      <c r="C622" s="63"/>
      <c r="D622" s="13" t="s">
        <v>416</v>
      </c>
      <c r="E622" s="53">
        <v>125</v>
      </c>
      <c r="F622" s="6"/>
      <c r="G622" s="7">
        <f t="shared" si="8"/>
        <v>156.25</v>
      </c>
      <c r="I622" s="7">
        <v>125</v>
      </c>
    </row>
    <row r="623" spans="1:9" x14ac:dyDescent="0.25">
      <c r="A623" s="43" t="s">
        <v>1100</v>
      </c>
      <c r="B623" s="29"/>
      <c r="C623" s="63"/>
      <c r="D623" s="13" t="s">
        <v>428</v>
      </c>
      <c r="E623" s="53">
        <v>168</v>
      </c>
      <c r="F623" s="6"/>
      <c r="G623" s="7">
        <f t="shared" si="8"/>
        <v>210</v>
      </c>
      <c r="I623" s="7">
        <v>168</v>
      </c>
    </row>
    <row r="624" spans="1:9" x14ac:dyDescent="0.25">
      <c r="A624" s="43" t="s">
        <v>1101</v>
      </c>
      <c r="B624" s="29"/>
      <c r="C624" s="63"/>
      <c r="D624" s="13" t="s">
        <v>419</v>
      </c>
      <c r="E624" s="53">
        <v>180</v>
      </c>
      <c r="F624" s="6"/>
      <c r="G624" s="7">
        <f t="shared" si="8"/>
        <v>225</v>
      </c>
      <c r="I624" s="7">
        <v>180</v>
      </c>
    </row>
    <row r="625" spans="1:9" x14ac:dyDescent="0.25">
      <c r="A625" s="43" t="s">
        <v>1102</v>
      </c>
      <c r="B625" s="29"/>
      <c r="C625" s="63"/>
      <c r="D625" s="32" t="s">
        <v>422</v>
      </c>
      <c r="E625" s="53">
        <v>166</v>
      </c>
      <c r="F625" s="6"/>
      <c r="G625" s="7">
        <f t="shared" si="8"/>
        <v>207.5</v>
      </c>
      <c r="I625" s="7">
        <v>166</v>
      </c>
    </row>
    <row r="626" spans="1:9" x14ac:dyDescent="0.25">
      <c r="A626" s="43" t="s">
        <v>1103</v>
      </c>
      <c r="B626" s="29"/>
      <c r="C626" s="63"/>
      <c r="D626" s="13" t="s">
        <v>457</v>
      </c>
      <c r="E626" s="53">
        <v>160</v>
      </c>
      <c r="F626" s="6"/>
      <c r="G626" s="7">
        <f t="shared" si="8"/>
        <v>200</v>
      </c>
      <c r="I626" s="7">
        <v>160</v>
      </c>
    </row>
    <row r="627" spans="1:9" x14ac:dyDescent="0.25">
      <c r="A627" s="43" t="s">
        <v>1104</v>
      </c>
      <c r="B627" s="29"/>
      <c r="C627" s="63"/>
      <c r="D627" s="88" t="s">
        <v>1174</v>
      </c>
      <c r="E627" s="56">
        <v>933</v>
      </c>
      <c r="F627" s="6"/>
      <c r="G627" s="7">
        <f t="shared" si="8"/>
        <v>1166.25</v>
      </c>
      <c r="I627" s="7">
        <v>933</v>
      </c>
    </row>
    <row r="628" spans="1:9" x14ac:dyDescent="0.25">
      <c r="A628" s="43" t="s">
        <v>1105</v>
      </c>
      <c r="B628" s="29"/>
      <c r="C628" s="63"/>
      <c r="D628" s="39" t="s">
        <v>481</v>
      </c>
      <c r="E628" s="53">
        <v>460</v>
      </c>
      <c r="F628" s="6"/>
      <c r="G628" s="7">
        <f t="shared" si="8"/>
        <v>575</v>
      </c>
      <c r="I628" s="7">
        <v>460</v>
      </c>
    </row>
    <row r="629" spans="1:9" x14ac:dyDescent="0.25">
      <c r="A629" s="43" t="s">
        <v>1106</v>
      </c>
      <c r="B629" s="29"/>
      <c r="C629" s="63"/>
      <c r="D629" s="38" t="s">
        <v>478</v>
      </c>
      <c r="E629" s="53">
        <v>511</v>
      </c>
      <c r="F629" s="6"/>
      <c r="G629" s="7">
        <f t="shared" si="8"/>
        <v>638.75</v>
      </c>
      <c r="I629" s="7">
        <v>511</v>
      </c>
    </row>
    <row r="630" spans="1:9" x14ac:dyDescent="0.25">
      <c r="A630" s="43" t="s">
        <v>1107</v>
      </c>
      <c r="B630" s="29"/>
      <c r="C630" s="63"/>
      <c r="D630" s="34" t="s">
        <v>451</v>
      </c>
      <c r="E630" s="53">
        <v>238</v>
      </c>
      <c r="F630" s="6"/>
      <c r="G630" s="7">
        <f t="shared" si="8"/>
        <v>297.5</v>
      </c>
      <c r="I630" s="7">
        <v>238</v>
      </c>
    </row>
    <row r="631" spans="1:9" x14ac:dyDescent="0.25">
      <c r="A631" s="43" t="s">
        <v>1108</v>
      </c>
      <c r="B631" s="29"/>
      <c r="C631" s="63"/>
      <c r="D631" s="33" t="s">
        <v>442</v>
      </c>
      <c r="E631" s="53">
        <v>130</v>
      </c>
      <c r="F631" s="6"/>
      <c r="G631" s="7">
        <f t="shared" si="8"/>
        <v>162.5</v>
      </c>
      <c r="I631" s="7">
        <v>130</v>
      </c>
    </row>
    <row r="632" spans="1:9" x14ac:dyDescent="0.25">
      <c r="A632" s="43" t="s">
        <v>1109</v>
      </c>
      <c r="B632" s="29"/>
      <c r="C632" s="63"/>
      <c r="D632" s="40" t="s">
        <v>397</v>
      </c>
      <c r="E632" s="51">
        <v>178</v>
      </c>
      <c r="F632" s="6"/>
      <c r="G632" s="7">
        <f t="shared" si="8"/>
        <v>222.5</v>
      </c>
      <c r="I632" s="6">
        <v>178</v>
      </c>
    </row>
    <row r="633" spans="1:9" ht="47.25" x14ac:dyDescent="0.25">
      <c r="A633" s="43" t="s">
        <v>1110</v>
      </c>
      <c r="B633" s="29"/>
      <c r="C633" s="63"/>
      <c r="D633" s="62" t="s">
        <v>508</v>
      </c>
      <c r="E633" s="45">
        <v>350</v>
      </c>
      <c r="F633" s="6"/>
      <c r="G633" s="7">
        <f t="shared" ref="G633:G696" si="9">E633*1.25</f>
        <v>437.5</v>
      </c>
      <c r="I633" s="7">
        <v>350</v>
      </c>
    </row>
    <row r="634" spans="1:9" x14ac:dyDescent="0.25">
      <c r="A634" s="43" t="s">
        <v>1111</v>
      </c>
      <c r="B634" s="29"/>
      <c r="C634" s="63"/>
      <c r="D634" s="40" t="s">
        <v>394</v>
      </c>
      <c r="E634" s="51">
        <v>178</v>
      </c>
      <c r="F634" s="6"/>
      <c r="G634" s="7">
        <f t="shared" si="9"/>
        <v>222.5</v>
      </c>
      <c r="I634" s="7">
        <v>178</v>
      </c>
    </row>
    <row r="635" spans="1:9" x14ac:dyDescent="0.25">
      <c r="A635" s="43" t="s">
        <v>1112</v>
      </c>
      <c r="B635" s="29"/>
      <c r="C635" s="63"/>
      <c r="D635" s="40" t="s">
        <v>413</v>
      </c>
      <c r="E635" s="51">
        <v>306</v>
      </c>
      <c r="F635" s="6"/>
      <c r="G635" s="7">
        <f t="shared" si="9"/>
        <v>382.5</v>
      </c>
      <c r="I635" s="7">
        <v>306</v>
      </c>
    </row>
    <row r="636" spans="1:9" x14ac:dyDescent="0.25">
      <c r="A636" s="43" t="s">
        <v>1113</v>
      </c>
      <c r="B636" s="29"/>
      <c r="C636" s="63"/>
      <c r="D636" s="40" t="s">
        <v>677</v>
      </c>
      <c r="E636" s="51">
        <v>300</v>
      </c>
      <c r="F636" s="6"/>
      <c r="G636" s="7">
        <f t="shared" si="9"/>
        <v>375</v>
      </c>
      <c r="I636" s="7">
        <v>300</v>
      </c>
    </row>
    <row r="637" spans="1:9" x14ac:dyDescent="0.25">
      <c r="A637" s="43" t="s">
        <v>1114</v>
      </c>
      <c r="B637" s="29"/>
      <c r="C637" s="63"/>
      <c r="D637" s="40" t="s">
        <v>918</v>
      </c>
      <c r="E637" s="51">
        <v>126</v>
      </c>
      <c r="F637" s="6"/>
      <c r="G637" s="7">
        <f t="shared" si="9"/>
        <v>157.5</v>
      </c>
      <c r="I637" s="7">
        <v>126</v>
      </c>
    </row>
    <row r="638" spans="1:9" ht="15" customHeight="1" x14ac:dyDescent="0.25">
      <c r="A638" s="43" t="s">
        <v>1115</v>
      </c>
      <c r="B638" s="29"/>
      <c r="C638" s="63"/>
      <c r="D638" s="17" t="s">
        <v>652</v>
      </c>
      <c r="E638" s="56">
        <v>106</v>
      </c>
      <c r="F638" s="6"/>
      <c r="G638" s="7">
        <f t="shared" si="9"/>
        <v>132.5</v>
      </c>
      <c r="I638" s="7">
        <v>106</v>
      </c>
    </row>
    <row r="639" spans="1:9" x14ac:dyDescent="0.25">
      <c r="A639" s="43" t="s">
        <v>1116</v>
      </c>
      <c r="B639" s="29"/>
      <c r="C639" s="63"/>
      <c r="D639" s="17" t="s">
        <v>916</v>
      </c>
      <c r="E639" s="51">
        <v>115</v>
      </c>
      <c r="F639" s="6"/>
      <c r="G639" s="7">
        <f t="shared" si="9"/>
        <v>143.75</v>
      </c>
      <c r="I639" s="7">
        <v>115</v>
      </c>
    </row>
    <row r="640" spans="1:9" x14ac:dyDescent="0.25">
      <c r="A640" s="43" t="s">
        <v>1117</v>
      </c>
      <c r="B640" s="29"/>
      <c r="C640" s="63"/>
      <c r="D640" s="40" t="s">
        <v>912</v>
      </c>
      <c r="E640" s="51">
        <v>160</v>
      </c>
      <c r="F640" s="6"/>
      <c r="G640" s="7">
        <f t="shared" si="9"/>
        <v>200</v>
      </c>
      <c r="I640" s="7">
        <v>160</v>
      </c>
    </row>
    <row r="641" spans="1:9" x14ac:dyDescent="0.25">
      <c r="A641" s="43"/>
      <c r="B641" s="29"/>
      <c r="C641" s="63"/>
      <c r="D641" s="49" t="s">
        <v>813</v>
      </c>
      <c r="E641" s="75">
        <f>E606+E608+E609+E610+E611+E612+E613+E614+E615+E616+E617+E618+E619+E620+E621+E622+E623+E624+E625+E626+E630+E631+E636+E637+E638+E639+I641</f>
        <v>6410</v>
      </c>
      <c r="F641" s="6"/>
      <c r="G641" s="7">
        <f t="shared" si="9"/>
        <v>8012.5</v>
      </c>
    </row>
    <row r="642" spans="1:9" x14ac:dyDescent="0.25">
      <c r="A642" s="43"/>
      <c r="B642" s="29"/>
      <c r="C642" s="63"/>
      <c r="D642" s="49" t="s">
        <v>814</v>
      </c>
      <c r="E642" s="75">
        <f>E606+E608+E609+E610+E611+E612+E613+E614+E615+E616+E617+E618+E619+E620+E621+E622+E623+E624+E625+E626+E629+E630+E631+E636+E637+E638+E639+E640</f>
        <v>7081</v>
      </c>
      <c r="F642" s="6"/>
      <c r="G642" s="7">
        <f t="shared" si="9"/>
        <v>8851.25</v>
      </c>
    </row>
    <row r="643" spans="1:9" x14ac:dyDescent="0.25">
      <c r="A643" s="43"/>
      <c r="B643" s="29"/>
      <c r="C643" s="63"/>
      <c r="D643" s="49" t="s">
        <v>815</v>
      </c>
      <c r="E643" s="75">
        <f>SUM(E606:E640)-E609-E627-E628-E629</f>
        <v>7582</v>
      </c>
      <c r="F643" s="6"/>
      <c r="G643" s="7">
        <f t="shared" si="9"/>
        <v>9477.5</v>
      </c>
    </row>
    <row r="644" spans="1:9" x14ac:dyDescent="0.25">
      <c r="A644" s="43"/>
      <c r="B644" s="29"/>
      <c r="C644" s="63"/>
      <c r="D644" s="49" t="s">
        <v>816</v>
      </c>
      <c r="E644" s="75">
        <f>E643+E628+E627</f>
        <v>8975</v>
      </c>
      <c r="F644" s="6"/>
      <c r="G644" s="7">
        <f t="shared" si="9"/>
        <v>11218.75</v>
      </c>
    </row>
    <row r="645" spans="1:9" x14ac:dyDescent="0.25">
      <c r="A645" s="43"/>
      <c r="B645" s="29"/>
      <c r="C645" s="63"/>
      <c r="D645" s="49"/>
      <c r="E645" s="75"/>
      <c r="F645" s="6"/>
      <c r="G645" s="7">
        <f t="shared" si="9"/>
        <v>0</v>
      </c>
    </row>
    <row r="646" spans="1:9" ht="43.5" customHeight="1" x14ac:dyDescent="0.25">
      <c r="A646" s="43"/>
      <c r="B646" s="29"/>
      <c r="C646" s="78"/>
      <c r="D646" s="79" t="s">
        <v>1118</v>
      </c>
      <c r="E646" s="60"/>
      <c r="F646" s="6"/>
      <c r="G646" s="7">
        <f t="shared" si="9"/>
        <v>0</v>
      </c>
    </row>
    <row r="647" spans="1:9" x14ac:dyDescent="0.25">
      <c r="A647" s="43" t="s">
        <v>827</v>
      </c>
      <c r="B647" s="29"/>
      <c r="C647" s="80" t="s">
        <v>818</v>
      </c>
      <c r="D647" s="40" t="s">
        <v>819</v>
      </c>
      <c r="E647" s="81">
        <v>308</v>
      </c>
      <c r="F647" s="6"/>
      <c r="G647" s="7">
        <f t="shared" si="9"/>
        <v>385</v>
      </c>
      <c r="I647" s="7">
        <v>308</v>
      </c>
    </row>
    <row r="648" spans="1:9" x14ac:dyDescent="0.25">
      <c r="A648" s="43" t="s">
        <v>829</v>
      </c>
      <c r="B648" s="29"/>
      <c r="C648" s="80" t="s">
        <v>821</v>
      </c>
      <c r="D648" s="40" t="s">
        <v>822</v>
      </c>
      <c r="E648" s="81">
        <v>308</v>
      </c>
      <c r="F648" s="6"/>
      <c r="G648" s="7">
        <f t="shared" si="9"/>
        <v>385</v>
      </c>
      <c r="I648" s="7">
        <v>308</v>
      </c>
    </row>
    <row r="649" spans="1:9" x14ac:dyDescent="0.25">
      <c r="A649" s="43" t="s">
        <v>831</v>
      </c>
      <c r="B649" s="29"/>
      <c r="C649" s="80" t="s">
        <v>824</v>
      </c>
      <c r="D649" s="40" t="s">
        <v>825</v>
      </c>
      <c r="E649" s="81">
        <v>308</v>
      </c>
      <c r="F649" s="6"/>
      <c r="G649" s="7">
        <f t="shared" si="9"/>
        <v>385</v>
      </c>
      <c r="I649" s="7">
        <v>308</v>
      </c>
    </row>
    <row r="650" spans="1:9" x14ac:dyDescent="0.25">
      <c r="A650" s="43"/>
      <c r="B650" s="29"/>
      <c r="C650" s="78"/>
      <c r="D650" s="49" t="s">
        <v>826</v>
      </c>
      <c r="E650" s="82">
        <f>SUM(E647:E649)</f>
        <v>924</v>
      </c>
      <c r="F650" s="6"/>
      <c r="G650" s="7">
        <f t="shared" si="9"/>
        <v>1155</v>
      </c>
      <c r="I650" s="7">
        <f>SUM(I647:I649)</f>
        <v>924</v>
      </c>
    </row>
    <row r="651" spans="1:9" x14ac:dyDescent="0.25">
      <c r="A651" s="43"/>
      <c r="B651" s="29"/>
      <c r="C651" s="78"/>
      <c r="D651" s="49"/>
      <c r="E651" s="83"/>
      <c r="F651" s="65"/>
      <c r="G651" s="7">
        <f t="shared" si="9"/>
        <v>0</v>
      </c>
    </row>
    <row r="652" spans="1:9" x14ac:dyDescent="0.25">
      <c r="A652" s="43"/>
      <c r="B652" s="29"/>
      <c r="C652" s="78"/>
      <c r="D652" s="49" t="s">
        <v>1119</v>
      </c>
      <c r="E652" s="83"/>
      <c r="F652" s="65"/>
      <c r="G652" s="7">
        <f t="shared" si="9"/>
        <v>0</v>
      </c>
    </row>
    <row r="653" spans="1:9" ht="31.5" x14ac:dyDescent="0.25">
      <c r="A653" s="43" t="s">
        <v>878</v>
      </c>
      <c r="B653" s="29"/>
      <c r="C653" s="78"/>
      <c r="D653" s="13" t="s">
        <v>828</v>
      </c>
      <c r="E653" s="57">
        <v>160</v>
      </c>
      <c r="F653" s="6"/>
      <c r="G653" s="7">
        <f t="shared" si="9"/>
        <v>200</v>
      </c>
      <c r="I653" s="7">
        <v>160</v>
      </c>
    </row>
    <row r="654" spans="1:9" x14ac:dyDescent="0.25">
      <c r="A654" s="43" t="s">
        <v>880</v>
      </c>
      <c r="B654" s="29"/>
      <c r="C654" s="78"/>
      <c r="D654" s="175" t="s">
        <v>830</v>
      </c>
      <c r="E654" s="57">
        <v>322</v>
      </c>
      <c r="F654" s="6"/>
      <c r="G654" s="7">
        <f t="shared" si="9"/>
        <v>402.5</v>
      </c>
      <c r="I654" s="7">
        <v>322</v>
      </c>
    </row>
    <row r="655" spans="1:9" x14ac:dyDescent="0.25">
      <c r="A655" s="43" t="s">
        <v>882</v>
      </c>
      <c r="B655" s="29"/>
      <c r="C655" s="78"/>
      <c r="D655" s="175" t="s">
        <v>832</v>
      </c>
      <c r="E655" s="57">
        <v>322</v>
      </c>
      <c r="F655" s="6"/>
      <c r="G655" s="7">
        <f t="shared" si="9"/>
        <v>402.5</v>
      </c>
      <c r="I655" s="7">
        <v>322</v>
      </c>
    </row>
    <row r="656" spans="1:9" ht="31.5" x14ac:dyDescent="0.25">
      <c r="A656" s="43" t="s">
        <v>884</v>
      </c>
      <c r="B656" s="29"/>
      <c r="C656" s="78"/>
      <c r="D656" s="175" t="s">
        <v>833</v>
      </c>
      <c r="E656" s="57">
        <v>160</v>
      </c>
      <c r="F656" s="6"/>
      <c r="G656" s="7">
        <f t="shared" si="9"/>
        <v>200</v>
      </c>
      <c r="I656" s="7">
        <v>160</v>
      </c>
    </row>
    <row r="657" spans="1:9" x14ac:dyDescent="0.25">
      <c r="A657" s="43" t="s">
        <v>886</v>
      </c>
      <c r="B657" s="29"/>
      <c r="C657" s="78"/>
      <c r="D657" s="175" t="s">
        <v>834</v>
      </c>
      <c r="E657" s="57">
        <v>645</v>
      </c>
      <c r="F657" s="6"/>
      <c r="G657" s="7">
        <f t="shared" si="9"/>
        <v>806.25</v>
      </c>
      <c r="I657" s="7">
        <v>645</v>
      </c>
    </row>
    <row r="658" spans="1:9" ht="31.5" x14ac:dyDescent="0.25">
      <c r="A658" s="43" t="s">
        <v>888</v>
      </c>
      <c r="B658" s="29"/>
      <c r="C658" s="78"/>
      <c r="D658" s="175" t="s">
        <v>835</v>
      </c>
      <c r="E658" s="57">
        <v>483</v>
      </c>
      <c r="F658" s="6"/>
      <c r="G658" s="7">
        <f t="shared" si="9"/>
        <v>603.75</v>
      </c>
      <c r="I658" s="7">
        <v>483</v>
      </c>
    </row>
    <row r="659" spans="1:9" ht="21" customHeight="1" x14ac:dyDescent="0.25">
      <c r="A659" s="43" t="s">
        <v>890</v>
      </c>
      <c r="B659" s="29"/>
      <c r="C659" s="78"/>
      <c r="D659" s="175" t="s">
        <v>836</v>
      </c>
      <c r="E659" s="57">
        <v>645</v>
      </c>
      <c r="F659" s="6"/>
      <c r="G659" s="7">
        <f t="shared" si="9"/>
        <v>806.25</v>
      </c>
      <c r="I659" s="7">
        <v>645</v>
      </c>
    </row>
    <row r="660" spans="1:9" ht="47.25" x14ac:dyDescent="0.25">
      <c r="A660" s="43" t="s">
        <v>892</v>
      </c>
      <c r="B660" s="29"/>
      <c r="C660" s="78"/>
      <c r="D660" s="175" t="s">
        <v>837</v>
      </c>
      <c r="E660" s="57">
        <v>645</v>
      </c>
      <c r="F660" s="6"/>
      <c r="G660" s="7">
        <f t="shared" si="9"/>
        <v>806.25</v>
      </c>
      <c r="I660" s="7">
        <v>645</v>
      </c>
    </row>
    <row r="661" spans="1:9" ht="31.5" x14ac:dyDescent="0.25">
      <c r="A661" s="43" t="s">
        <v>894</v>
      </c>
      <c r="B661" s="29"/>
      <c r="C661" s="78"/>
      <c r="D661" s="175" t="s">
        <v>838</v>
      </c>
      <c r="E661" s="57">
        <v>805</v>
      </c>
      <c r="F661" s="6"/>
      <c r="G661" s="7">
        <f t="shared" si="9"/>
        <v>1006.25</v>
      </c>
      <c r="I661" s="7">
        <v>805</v>
      </c>
    </row>
    <row r="662" spans="1:9" ht="31.5" x14ac:dyDescent="0.25">
      <c r="A662" s="43" t="s">
        <v>896</v>
      </c>
      <c r="B662" s="29"/>
      <c r="C662" s="78"/>
      <c r="D662" s="175" t="s">
        <v>839</v>
      </c>
      <c r="E662" s="57">
        <v>1126</v>
      </c>
      <c r="F662" s="6"/>
      <c r="G662" s="7">
        <f t="shared" si="9"/>
        <v>1407.5</v>
      </c>
      <c r="I662" s="7">
        <v>1126</v>
      </c>
    </row>
    <row r="663" spans="1:9" ht="31.5" x14ac:dyDescent="0.25">
      <c r="A663" s="43" t="s">
        <v>1120</v>
      </c>
      <c r="B663" s="29"/>
      <c r="C663" s="78"/>
      <c r="D663" s="175" t="s">
        <v>840</v>
      </c>
      <c r="E663" s="57">
        <v>1931</v>
      </c>
      <c r="F663" s="6"/>
      <c r="G663" s="7">
        <f t="shared" si="9"/>
        <v>2413.75</v>
      </c>
      <c r="I663" s="7">
        <v>1931</v>
      </c>
    </row>
    <row r="664" spans="1:9" ht="31.5" x14ac:dyDescent="0.25">
      <c r="A664" s="43" t="s">
        <v>1121</v>
      </c>
      <c r="B664" s="29"/>
      <c r="C664" s="78"/>
      <c r="D664" s="175" t="s">
        <v>841</v>
      </c>
      <c r="E664" s="57">
        <v>1931</v>
      </c>
      <c r="F664" s="6"/>
      <c r="G664" s="7">
        <f t="shared" si="9"/>
        <v>2413.75</v>
      </c>
      <c r="I664" s="7">
        <v>1931</v>
      </c>
    </row>
    <row r="665" spans="1:9" ht="31.5" x14ac:dyDescent="0.25">
      <c r="A665" s="43" t="s">
        <v>1122</v>
      </c>
      <c r="B665" s="29"/>
      <c r="C665" s="78"/>
      <c r="D665" s="175" t="s">
        <v>842</v>
      </c>
      <c r="E665" s="57">
        <v>1931</v>
      </c>
      <c r="F665" s="6"/>
      <c r="G665" s="7">
        <f t="shared" si="9"/>
        <v>2413.75</v>
      </c>
      <c r="I665" s="7">
        <v>1931</v>
      </c>
    </row>
    <row r="666" spans="1:9" x14ac:dyDescent="0.25">
      <c r="A666" s="43" t="s">
        <v>1123</v>
      </c>
      <c r="B666" s="29"/>
      <c r="C666" s="78"/>
      <c r="D666" s="175" t="s">
        <v>843</v>
      </c>
      <c r="E666" s="57">
        <v>160</v>
      </c>
      <c r="F666" s="6"/>
      <c r="G666" s="7">
        <f t="shared" si="9"/>
        <v>200</v>
      </c>
      <c r="I666" s="7">
        <v>160</v>
      </c>
    </row>
    <row r="667" spans="1:9" ht="31.5" x14ac:dyDescent="0.25">
      <c r="A667" s="43" t="s">
        <v>1124</v>
      </c>
      <c r="B667" s="29"/>
      <c r="C667" s="78"/>
      <c r="D667" s="13" t="s">
        <v>844</v>
      </c>
      <c r="E667" s="57">
        <v>965</v>
      </c>
      <c r="F667" s="6"/>
      <c r="G667" s="7">
        <f t="shared" si="9"/>
        <v>1206.25</v>
      </c>
      <c r="I667" s="7">
        <v>965</v>
      </c>
    </row>
    <row r="668" spans="1:9" ht="31.5" x14ac:dyDescent="0.25">
      <c r="A668" s="43" t="s">
        <v>1125</v>
      </c>
      <c r="B668" s="29"/>
      <c r="C668" s="78"/>
      <c r="D668" s="13" t="s">
        <v>845</v>
      </c>
      <c r="E668" s="57">
        <v>1287</v>
      </c>
      <c r="F668" s="6"/>
      <c r="G668" s="7">
        <f t="shared" si="9"/>
        <v>1608.75</v>
      </c>
      <c r="I668" s="7">
        <v>1287</v>
      </c>
    </row>
    <row r="669" spans="1:9" ht="31.5" x14ac:dyDescent="0.25">
      <c r="A669" s="43" t="s">
        <v>1126</v>
      </c>
      <c r="B669" s="29"/>
      <c r="C669" s="78"/>
      <c r="D669" s="13" t="s">
        <v>846</v>
      </c>
      <c r="E669" s="57">
        <v>1287</v>
      </c>
      <c r="F669" s="6"/>
      <c r="G669" s="7">
        <f t="shared" si="9"/>
        <v>1608.75</v>
      </c>
      <c r="I669" s="7">
        <v>1287</v>
      </c>
    </row>
    <row r="670" spans="1:9" ht="31.5" x14ac:dyDescent="0.25">
      <c r="A670" s="43" t="s">
        <v>1127</v>
      </c>
      <c r="B670" s="29"/>
      <c r="C670" s="78"/>
      <c r="D670" s="13" t="s">
        <v>847</v>
      </c>
      <c r="E670" s="57">
        <v>1609</v>
      </c>
      <c r="F670" s="6"/>
      <c r="G670" s="7">
        <f t="shared" si="9"/>
        <v>2011.25</v>
      </c>
      <c r="I670" s="7">
        <v>1609</v>
      </c>
    </row>
    <row r="671" spans="1:9" ht="31.5" x14ac:dyDescent="0.25">
      <c r="A671" s="43" t="s">
        <v>1128</v>
      </c>
      <c r="B671" s="29"/>
      <c r="C671" s="78"/>
      <c r="D671" s="13" t="s">
        <v>848</v>
      </c>
      <c r="E671" s="57">
        <v>1770</v>
      </c>
      <c r="F671" s="6"/>
      <c r="G671" s="7">
        <f t="shared" si="9"/>
        <v>2212.5</v>
      </c>
      <c r="I671" s="7">
        <v>1770</v>
      </c>
    </row>
    <row r="672" spans="1:9" ht="31.5" x14ac:dyDescent="0.25">
      <c r="A672" s="43" t="s">
        <v>1129</v>
      </c>
      <c r="B672" s="29"/>
      <c r="C672" s="78"/>
      <c r="D672" s="13" t="s">
        <v>849</v>
      </c>
      <c r="E672" s="57">
        <v>2092</v>
      </c>
      <c r="F672" s="6"/>
      <c r="G672" s="7">
        <f t="shared" si="9"/>
        <v>2615</v>
      </c>
      <c r="I672" s="7">
        <v>2092</v>
      </c>
    </row>
    <row r="673" spans="1:9" ht="31.5" x14ac:dyDescent="0.25">
      <c r="A673" s="43" t="s">
        <v>1130</v>
      </c>
      <c r="B673" s="29"/>
      <c r="C673" s="78"/>
      <c r="D673" s="13" t="s">
        <v>850</v>
      </c>
      <c r="E673" s="57">
        <v>965</v>
      </c>
      <c r="F673" s="6"/>
      <c r="G673" s="7">
        <f t="shared" si="9"/>
        <v>1206.25</v>
      </c>
      <c r="I673" s="7">
        <v>965</v>
      </c>
    </row>
    <row r="674" spans="1:9" ht="31.5" x14ac:dyDescent="0.25">
      <c r="A674" s="43" t="s">
        <v>1131</v>
      </c>
      <c r="B674" s="29"/>
      <c r="C674" s="78"/>
      <c r="D674" s="13" t="s">
        <v>851</v>
      </c>
      <c r="E674" s="57">
        <v>2253</v>
      </c>
      <c r="F674" s="6"/>
      <c r="G674" s="7">
        <f t="shared" si="9"/>
        <v>2816.25</v>
      </c>
      <c r="I674" s="7">
        <v>2253</v>
      </c>
    </row>
    <row r="675" spans="1:9" ht="19.5" customHeight="1" x14ac:dyDescent="0.25">
      <c r="A675" s="43" t="s">
        <v>1132</v>
      </c>
      <c r="B675" s="29"/>
      <c r="C675" s="78"/>
      <c r="D675" s="13" t="s">
        <v>852</v>
      </c>
      <c r="E675" s="57">
        <v>4827</v>
      </c>
      <c r="F675" s="6"/>
      <c r="G675" s="7">
        <f t="shared" si="9"/>
        <v>6033.75</v>
      </c>
      <c r="I675" s="7">
        <v>4827</v>
      </c>
    </row>
    <row r="676" spans="1:9" ht="31.5" x14ac:dyDescent="0.25">
      <c r="A676" s="43" t="s">
        <v>1133</v>
      </c>
      <c r="B676" s="29"/>
      <c r="C676" s="78"/>
      <c r="D676" s="13" t="s">
        <v>853</v>
      </c>
      <c r="E676" s="57">
        <v>160</v>
      </c>
      <c r="F676" s="6"/>
      <c r="G676" s="7">
        <f t="shared" si="9"/>
        <v>200</v>
      </c>
      <c r="I676" s="7">
        <v>160</v>
      </c>
    </row>
    <row r="677" spans="1:9" ht="31.5" x14ac:dyDescent="0.25">
      <c r="A677" s="43" t="s">
        <v>1134</v>
      </c>
      <c r="B677" s="29"/>
      <c r="C677" s="78"/>
      <c r="D677" s="13" t="s">
        <v>854</v>
      </c>
      <c r="E677" s="57">
        <v>644</v>
      </c>
      <c r="F677" s="6"/>
      <c r="G677" s="7">
        <f t="shared" si="9"/>
        <v>805</v>
      </c>
      <c r="I677" s="7">
        <v>644</v>
      </c>
    </row>
    <row r="678" spans="1:9" x14ac:dyDescent="0.25">
      <c r="A678" s="43" t="s">
        <v>1135</v>
      </c>
      <c r="B678" s="29"/>
      <c r="C678" s="78"/>
      <c r="D678" s="13" t="s">
        <v>855</v>
      </c>
      <c r="E678" s="57">
        <v>644</v>
      </c>
      <c r="F678" s="6"/>
      <c r="G678" s="7">
        <f t="shared" si="9"/>
        <v>805</v>
      </c>
      <c r="I678" s="7">
        <v>644</v>
      </c>
    </row>
    <row r="679" spans="1:9" ht="31.5" x14ac:dyDescent="0.25">
      <c r="A679" s="43" t="s">
        <v>1136</v>
      </c>
      <c r="B679" s="29"/>
      <c r="C679" s="78"/>
      <c r="D679" s="13" t="s">
        <v>856</v>
      </c>
      <c r="E679" s="57">
        <v>644</v>
      </c>
      <c r="F679" s="6"/>
      <c r="G679" s="7">
        <f t="shared" si="9"/>
        <v>805</v>
      </c>
      <c r="I679" s="7">
        <v>644</v>
      </c>
    </row>
    <row r="680" spans="1:9" ht="31.5" x14ac:dyDescent="0.25">
      <c r="A680" s="43" t="s">
        <v>1137</v>
      </c>
      <c r="B680" s="29"/>
      <c r="C680" s="78"/>
      <c r="D680" s="13" t="s">
        <v>857</v>
      </c>
      <c r="E680" s="57">
        <v>805</v>
      </c>
      <c r="F680" s="6"/>
      <c r="G680" s="7">
        <f t="shared" si="9"/>
        <v>1006.25</v>
      </c>
      <c r="I680" s="7">
        <v>805</v>
      </c>
    </row>
    <row r="681" spans="1:9" ht="31.5" x14ac:dyDescent="0.25">
      <c r="A681" s="43" t="s">
        <v>1138</v>
      </c>
      <c r="B681" s="29"/>
      <c r="C681" s="78"/>
      <c r="D681" s="13" t="s">
        <v>858</v>
      </c>
      <c r="E681" s="57">
        <v>1288</v>
      </c>
      <c r="F681" s="6"/>
      <c r="G681" s="7">
        <f t="shared" si="9"/>
        <v>1610</v>
      </c>
      <c r="I681" s="7">
        <v>1288</v>
      </c>
    </row>
    <row r="682" spans="1:9" ht="31.5" x14ac:dyDescent="0.25">
      <c r="A682" s="43" t="s">
        <v>1139</v>
      </c>
      <c r="B682" s="29"/>
      <c r="C682" s="78"/>
      <c r="D682" s="13" t="s">
        <v>859</v>
      </c>
      <c r="E682" s="57">
        <v>644</v>
      </c>
      <c r="F682" s="6"/>
      <c r="G682" s="7">
        <f t="shared" si="9"/>
        <v>805</v>
      </c>
      <c r="I682" s="7">
        <v>644</v>
      </c>
    </row>
    <row r="683" spans="1:9" ht="20.25" customHeight="1" x14ac:dyDescent="0.25">
      <c r="A683" s="43" t="s">
        <v>1140</v>
      </c>
      <c r="B683" s="29"/>
      <c r="C683" s="78"/>
      <c r="D683" s="13" t="s">
        <v>860</v>
      </c>
      <c r="E683" s="57">
        <v>1288</v>
      </c>
      <c r="F683" s="6"/>
      <c r="G683" s="7">
        <f t="shared" si="9"/>
        <v>1610</v>
      </c>
      <c r="I683" s="7">
        <v>1288</v>
      </c>
    </row>
    <row r="684" spans="1:9" ht="31.5" x14ac:dyDescent="0.25">
      <c r="A684" s="43" t="s">
        <v>1141</v>
      </c>
      <c r="B684" s="29"/>
      <c r="C684" s="78"/>
      <c r="D684" s="13" t="s">
        <v>861</v>
      </c>
      <c r="E684" s="57">
        <v>644</v>
      </c>
      <c r="F684" s="6"/>
      <c r="G684" s="7">
        <f t="shared" si="9"/>
        <v>805</v>
      </c>
      <c r="I684" s="7">
        <v>644</v>
      </c>
    </row>
    <row r="685" spans="1:9" ht="31.5" x14ac:dyDescent="0.25">
      <c r="A685" s="43" t="s">
        <v>1142</v>
      </c>
      <c r="B685" s="29"/>
      <c r="C685" s="78"/>
      <c r="D685" s="13" t="s">
        <v>862</v>
      </c>
      <c r="E685" s="57">
        <v>1609</v>
      </c>
      <c r="F685" s="6"/>
      <c r="G685" s="7">
        <f t="shared" si="9"/>
        <v>2011.25</v>
      </c>
      <c r="I685" s="7">
        <v>1609</v>
      </c>
    </row>
    <row r="686" spans="1:9" x14ac:dyDescent="0.25">
      <c r="A686" s="43" t="s">
        <v>1143</v>
      </c>
      <c r="B686" s="29"/>
      <c r="C686" s="78"/>
      <c r="D686" s="13" t="s">
        <v>863</v>
      </c>
      <c r="E686" s="57">
        <v>322</v>
      </c>
      <c r="F686" s="6"/>
      <c r="G686" s="7">
        <f t="shared" si="9"/>
        <v>402.5</v>
      </c>
      <c r="I686" s="7">
        <v>322</v>
      </c>
    </row>
    <row r="687" spans="1:9" x14ac:dyDescent="0.25">
      <c r="A687" s="43" t="s">
        <v>1144</v>
      </c>
      <c r="B687" s="29"/>
      <c r="C687" s="78"/>
      <c r="D687" s="13" t="s">
        <v>864</v>
      </c>
      <c r="E687" s="57">
        <v>80</v>
      </c>
      <c r="F687" s="6"/>
      <c r="G687" s="7">
        <f t="shared" si="9"/>
        <v>100</v>
      </c>
      <c r="I687" s="7">
        <v>80</v>
      </c>
    </row>
    <row r="688" spans="1:9" ht="47.25" x14ac:dyDescent="0.25">
      <c r="A688" s="43" t="s">
        <v>1145</v>
      </c>
      <c r="B688" s="29"/>
      <c r="C688" s="78"/>
      <c r="D688" s="13" t="s">
        <v>865</v>
      </c>
      <c r="E688" s="57">
        <v>3861</v>
      </c>
      <c r="F688" s="6"/>
      <c r="G688" s="7">
        <f t="shared" si="9"/>
        <v>4826.25</v>
      </c>
      <c r="I688" s="7">
        <v>3861</v>
      </c>
    </row>
    <row r="689" spans="1:9" ht="47.25" x14ac:dyDescent="0.25">
      <c r="A689" s="43" t="s">
        <v>1146</v>
      </c>
      <c r="B689" s="29"/>
      <c r="C689" s="78"/>
      <c r="D689" s="13" t="s">
        <v>866</v>
      </c>
      <c r="E689" s="57">
        <v>4505</v>
      </c>
      <c r="F689" s="6"/>
      <c r="G689" s="7">
        <f t="shared" si="9"/>
        <v>5631.25</v>
      </c>
      <c r="I689" s="7">
        <v>4505</v>
      </c>
    </row>
    <row r="690" spans="1:9" ht="47.25" x14ac:dyDescent="0.25">
      <c r="A690" s="43" t="s">
        <v>1147</v>
      </c>
      <c r="B690" s="29"/>
      <c r="C690" s="78"/>
      <c r="D690" s="13" t="s">
        <v>867</v>
      </c>
      <c r="E690" s="57">
        <v>5150</v>
      </c>
      <c r="F690" s="6"/>
      <c r="G690" s="7">
        <f t="shared" si="9"/>
        <v>6437.5</v>
      </c>
      <c r="I690" s="7">
        <v>5150</v>
      </c>
    </row>
    <row r="691" spans="1:9" ht="47.25" x14ac:dyDescent="0.25">
      <c r="A691" s="43" t="s">
        <v>1148</v>
      </c>
      <c r="B691" s="29"/>
      <c r="C691" s="78"/>
      <c r="D691" s="13" t="s">
        <v>868</v>
      </c>
      <c r="E691" s="57">
        <v>8045</v>
      </c>
      <c r="F691" s="6"/>
      <c r="G691" s="7">
        <f t="shared" si="9"/>
        <v>10056.25</v>
      </c>
      <c r="I691" s="7">
        <v>8045</v>
      </c>
    </row>
    <row r="692" spans="1:9" ht="47.25" x14ac:dyDescent="0.25">
      <c r="A692" s="43" t="s">
        <v>1149</v>
      </c>
      <c r="B692" s="29"/>
      <c r="C692" s="78"/>
      <c r="D692" s="13" t="s">
        <v>869</v>
      </c>
      <c r="E692" s="57">
        <v>8690</v>
      </c>
      <c r="F692" s="6"/>
      <c r="G692" s="7">
        <f t="shared" si="9"/>
        <v>10862.5</v>
      </c>
      <c r="I692" s="7">
        <v>8690</v>
      </c>
    </row>
    <row r="693" spans="1:9" ht="47.25" x14ac:dyDescent="0.25">
      <c r="A693" s="43" t="s">
        <v>1150</v>
      </c>
      <c r="B693" s="29"/>
      <c r="C693" s="78"/>
      <c r="D693" s="13" t="s">
        <v>870</v>
      </c>
      <c r="E693" s="57">
        <v>9333</v>
      </c>
      <c r="F693" s="6"/>
      <c r="G693" s="7">
        <f t="shared" si="9"/>
        <v>11666.25</v>
      </c>
      <c r="I693" s="7">
        <v>9333</v>
      </c>
    </row>
    <row r="694" spans="1:9" x14ac:dyDescent="0.25">
      <c r="A694" s="43" t="s">
        <v>1151</v>
      </c>
      <c r="B694" s="29"/>
      <c r="C694" s="78"/>
      <c r="D694" s="13" t="s">
        <v>871</v>
      </c>
      <c r="E694" s="57">
        <v>160</v>
      </c>
      <c r="F694" s="6"/>
      <c r="G694" s="7">
        <f t="shared" si="9"/>
        <v>200</v>
      </c>
      <c r="I694" s="7">
        <v>160</v>
      </c>
    </row>
    <row r="695" spans="1:9" x14ac:dyDescent="0.25">
      <c r="A695" s="43" t="s">
        <v>1152</v>
      </c>
      <c r="B695" s="29"/>
      <c r="C695" s="78"/>
      <c r="D695" s="13" t="s">
        <v>872</v>
      </c>
      <c r="E695" s="57">
        <v>322</v>
      </c>
      <c r="F695" s="6"/>
      <c r="G695" s="7">
        <f t="shared" si="9"/>
        <v>402.5</v>
      </c>
      <c r="I695" s="7">
        <v>322</v>
      </c>
    </row>
    <row r="696" spans="1:9" x14ac:dyDescent="0.25">
      <c r="A696" s="43" t="s">
        <v>1153</v>
      </c>
      <c r="B696" s="29"/>
      <c r="C696" s="78"/>
      <c r="D696" s="13" t="s">
        <v>873</v>
      </c>
      <c r="E696" s="57">
        <v>483</v>
      </c>
      <c r="F696" s="6"/>
      <c r="G696" s="7">
        <f t="shared" si="9"/>
        <v>603.75</v>
      </c>
      <c r="I696" s="7">
        <v>483</v>
      </c>
    </row>
    <row r="697" spans="1:9" ht="31.5" x14ac:dyDescent="0.25">
      <c r="A697" s="43" t="s">
        <v>1154</v>
      </c>
      <c r="B697" s="29"/>
      <c r="C697" s="78"/>
      <c r="D697" s="13" t="s">
        <v>874</v>
      </c>
      <c r="E697" s="57">
        <v>1448</v>
      </c>
      <c r="F697" s="6"/>
      <c r="G697" s="7">
        <f t="shared" ref="G697:G740" si="10">E697*1.25</f>
        <v>1810</v>
      </c>
      <c r="I697" s="7">
        <v>1448</v>
      </c>
    </row>
    <row r="698" spans="1:9" x14ac:dyDescent="0.25">
      <c r="A698" s="43" t="s">
        <v>1155</v>
      </c>
      <c r="B698" s="29"/>
      <c r="C698" s="78"/>
      <c r="D698" s="13" t="s">
        <v>875</v>
      </c>
      <c r="E698" s="57">
        <v>965</v>
      </c>
      <c r="F698" s="6"/>
      <c r="G698" s="7">
        <f t="shared" si="10"/>
        <v>1206.25</v>
      </c>
      <c r="I698" s="7">
        <v>965</v>
      </c>
    </row>
    <row r="699" spans="1:9" ht="31.5" x14ac:dyDescent="0.25">
      <c r="A699" s="43" t="s">
        <v>1156</v>
      </c>
      <c r="B699" s="29"/>
      <c r="C699" s="78"/>
      <c r="D699" s="13" t="s">
        <v>876</v>
      </c>
      <c r="E699" s="57">
        <v>3862</v>
      </c>
      <c r="F699" s="6"/>
      <c r="G699" s="7">
        <f t="shared" si="10"/>
        <v>4827.5</v>
      </c>
      <c r="I699" s="7">
        <v>3862</v>
      </c>
    </row>
    <row r="700" spans="1:9" ht="18.75" customHeight="1" x14ac:dyDescent="0.25">
      <c r="A700" s="43" t="s">
        <v>1157</v>
      </c>
      <c r="B700" s="29"/>
      <c r="C700" s="78"/>
      <c r="D700" s="13" t="s">
        <v>877</v>
      </c>
      <c r="E700" s="57">
        <v>80</v>
      </c>
      <c r="F700" s="6"/>
      <c r="G700" s="7">
        <f t="shared" si="10"/>
        <v>100</v>
      </c>
      <c r="I700" s="7">
        <v>80</v>
      </c>
    </row>
    <row r="701" spans="1:9" x14ac:dyDescent="0.25">
      <c r="A701" s="43"/>
      <c r="B701" s="29"/>
      <c r="C701" s="78"/>
      <c r="D701" s="49"/>
      <c r="E701" s="83"/>
      <c r="F701" s="6"/>
      <c r="G701" s="7">
        <f t="shared" si="10"/>
        <v>0</v>
      </c>
    </row>
    <row r="702" spans="1:9" ht="19.5" customHeight="1" x14ac:dyDescent="0.25">
      <c r="A702" s="43"/>
      <c r="B702" s="29"/>
      <c r="C702" s="63"/>
      <c r="D702" s="49" t="s">
        <v>1158</v>
      </c>
      <c r="E702" s="48"/>
      <c r="F702" s="6"/>
      <c r="G702" s="7">
        <f t="shared" si="10"/>
        <v>0</v>
      </c>
    </row>
    <row r="703" spans="1:9" x14ac:dyDescent="0.25">
      <c r="A703" s="43" t="s">
        <v>898</v>
      </c>
      <c r="B703" s="29"/>
      <c r="C703" s="63"/>
      <c r="D703" s="40" t="s">
        <v>879</v>
      </c>
      <c r="E703" s="64">
        <v>3150</v>
      </c>
      <c r="F703" s="6"/>
      <c r="G703" s="7">
        <f t="shared" si="10"/>
        <v>3937.5</v>
      </c>
      <c r="I703" s="7">
        <v>3150</v>
      </c>
    </row>
    <row r="704" spans="1:9" x14ac:dyDescent="0.25">
      <c r="A704" s="43" t="s">
        <v>901</v>
      </c>
      <c r="B704" s="29"/>
      <c r="C704" s="63"/>
      <c r="D704" s="40" t="s">
        <v>881</v>
      </c>
      <c r="E704" s="64">
        <v>1665</v>
      </c>
      <c r="F704" s="6"/>
      <c r="G704" s="7">
        <f t="shared" si="10"/>
        <v>2081.25</v>
      </c>
      <c r="I704" s="7">
        <v>1665</v>
      </c>
    </row>
    <row r="705" spans="1:9" x14ac:dyDescent="0.25">
      <c r="A705" s="43" t="s">
        <v>1159</v>
      </c>
      <c r="B705" s="29"/>
      <c r="C705" s="63"/>
      <c r="D705" s="40" t="s">
        <v>883</v>
      </c>
      <c r="E705" s="64">
        <v>5161</v>
      </c>
      <c r="F705" s="6"/>
      <c r="G705" s="7">
        <f t="shared" si="10"/>
        <v>6451.25</v>
      </c>
      <c r="I705" s="7">
        <v>5161</v>
      </c>
    </row>
    <row r="706" spans="1:9" x14ac:dyDescent="0.25">
      <c r="A706" s="43" t="s">
        <v>1160</v>
      </c>
      <c r="B706" s="29"/>
      <c r="C706" s="63"/>
      <c r="D706" s="40" t="s">
        <v>885</v>
      </c>
      <c r="E706" s="64">
        <v>4985</v>
      </c>
      <c r="F706" s="6"/>
      <c r="G706" s="7">
        <f t="shared" si="10"/>
        <v>6231.25</v>
      </c>
      <c r="I706" s="7">
        <v>4985</v>
      </c>
    </row>
    <row r="707" spans="1:9" x14ac:dyDescent="0.25">
      <c r="A707" s="43" t="s">
        <v>1161</v>
      </c>
      <c r="B707" s="29"/>
      <c r="C707" s="63"/>
      <c r="D707" s="40" t="s">
        <v>887</v>
      </c>
      <c r="E707" s="64">
        <v>1700</v>
      </c>
      <c r="F707" s="6"/>
      <c r="G707" s="7">
        <f t="shared" si="10"/>
        <v>2125</v>
      </c>
      <c r="I707" s="7">
        <v>1700</v>
      </c>
    </row>
    <row r="708" spans="1:9" x14ac:dyDescent="0.25">
      <c r="A708" s="43" t="s">
        <v>1162</v>
      </c>
      <c r="B708" s="29"/>
      <c r="C708" s="63"/>
      <c r="D708" s="40" t="s">
        <v>889</v>
      </c>
      <c r="E708" s="64">
        <v>12455</v>
      </c>
      <c r="F708" s="6"/>
      <c r="G708" s="7">
        <f t="shared" si="10"/>
        <v>15568.75</v>
      </c>
      <c r="I708" s="7">
        <v>12455</v>
      </c>
    </row>
    <row r="709" spans="1:9" x14ac:dyDescent="0.25">
      <c r="A709" s="43" t="s">
        <v>1163</v>
      </c>
      <c r="B709" s="29"/>
      <c r="C709" s="63"/>
      <c r="D709" s="40" t="s">
        <v>891</v>
      </c>
      <c r="E709" s="64">
        <v>4860</v>
      </c>
      <c r="F709" s="6"/>
      <c r="G709" s="7">
        <f t="shared" si="10"/>
        <v>6075</v>
      </c>
      <c r="I709" s="7">
        <v>4860</v>
      </c>
    </row>
    <row r="710" spans="1:9" x14ac:dyDescent="0.25">
      <c r="A710" s="43" t="s">
        <v>1164</v>
      </c>
      <c r="B710" s="29"/>
      <c r="C710" s="63"/>
      <c r="D710" s="40" t="s">
        <v>893</v>
      </c>
      <c r="E710" s="64">
        <v>2676</v>
      </c>
      <c r="F710" s="6"/>
      <c r="G710" s="7">
        <f t="shared" si="10"/>
        <v>3345</v>
      </c>
      <c r="I710" s="7">
        <v>2676</v>
      </c>
    </row>
    <row r="711" spans="1:9" x14ac:dyDescent="0.25">
      <c r="A711" s="43" t="s">
        <v>1165</v>
      </c>
      <c r="B711" s="29"/>
      <c r="C711" s="63"/>
      <c r="D711" s="40" t="s">
        <v>895</v>
      </c>
      <c r="E711" s="64">
        <v>3200</v>
      </c>
      <c r="F711" s="6"/>
      <c r="G711" s="7">
        <f t="shared" si="10"/>
        <v>4000</v>
      </c>
      <c r="I711" s="7">
        <v>3200</v>
      </c>
    </row>
    <row r="712" spans="1:9" x14ac:dyDescent="0.25">
      <c r="A712" s="43" t="s">
        <v>1166</v>
      </c>
      <c r="B712" s="29"/>
      <c r="C712" s="63"/>
      <c r="D712" s="40" t="s">
        <v>897</v>
      </c>
      <c r="E712" s="64">
        <v>3050</v>
      </c>
      <c r="F712" s="6"/>
      <c r="G712" s="7">
        <f t="shared" si="10"/>
        <v>3812.5</v>
      </c>
      <c r="I712" s="7">
        <v>3050</v>
      </c>
    </row>
    <row r="713" spans="1:9" x14ac:dyDescent="0.25">
      <c r="A713" s="43"/>
      <c r="B713" s="29"/>
      <c r="C713" s="63"/>
      <c r="D713" s="40"/>
      <c r="E713" s="64"/>
      <c r="F713" s="6"/>
      <c r="G713" s="7">
        <f t="shared" si="10"/>
        <v>0</v>
      </c>
    </row>
    <row r="714" spans="1:9" x14ac:dyDescent="0.25">
      <c r="A714" s="119"/>
      <c r="B714" s="120"/>
      <c r="C714" s="176"/>
      <c r="D714" s="177" t="s">
        <v>1167</v>
      </c>
      <c r="E714" s="48"/>
      <c r="F714" s="6"/>
      <c r="G714" s="7">
        <f t="shared" si="10"/>
        <v>0</v>
      </c>
    </row>
    <row r="715" spans="1:9" x14ac:dyDescent="0.25">
      <c r="A715" s="43" t="s">
        <v>904</v>
      </c>
      <c r="B715" s="120"/>
      <c r="C715" s="176" t="s">
        <v>899</v>
      </c>
      <c r="D715" s="37" t="s">
        <v>900</v>
      </c>
      <c r="E715" s="81">
        <v>171</v>
      </c>
      <c r="F715" s="6"/>
      <c r="G715" s="7">
        <f t="shared" si="10"/>
        <v>213.75</v>
      </c>
      <c r="I715" s="7">
        <v>171</v>
      </c>
    </row>
    <row r="716" spans="1:9" x14ac:dyDescent="0.25">
      <c r="A716" s="119" t="s">
        <v>1168</v>
      </c>
      <c r="B716" s="120"/>
      <c r="C716" s="176" t="s">
        <v>902</v>
      </c>
      <c r="D716" s="37" t="s">
        <v>903</v>
      </c>
      <c r="E716" s="81">
        <v>336</v>
      </c>
      <c r="F716" s="6"/>
      <c r="G716" s="7">
        <f t="shared" si="10"/>
        <v>420</v>
      </c>
      <c r="I716" s="7">
        <v>336</v>
      </c>
    </row>
    <row r="717" spans="1:9" x14ac:dyDescent="0.25">
      <c r="A717" s="43"/>
      <c r="B717" s="29"/>
      <c r="C717" s="63"/>
      <c r="D717" s="40"/>
      <c r="E717" s="66"/>
      <c r="F717" s="6"/>
      <c r="G717" s="7">
        <f t="shared" si="10"/>
        <v>0</v>
      </c>
    </row>
    <row r="718" spans="1:9" x14ac:dyDescent="0.25">
      <c r="A718" s="43"/>
      <c r="B718" s="29"/>
      <c r="C718" s="78"/>
      <c r="D718" s="49" t="s">
        <v>1169</v>
      </c>
      <c r="E718" s="178"/>
      <c r="F718" s="6"/>
      <c r="G718" s="7">
        <f t="shared" si="10"/>
        <v>0</v>
      </c>
    </row>
    <row r="719" spans="1:9" ht="78.75" x14ac:dyDescent="0.25">
      <c r="A719" s="43" t="s">
        <v>906</v>
      </c>
      <c r="B719" s="29"/>
      <c r="C719" s="80" t="s">
        <v>905</v>
      </c>
      <c r="D719" s="40" t="s">
        <v>1355</v>
      </c>
      <c r="E719" s="51">
        <v>165</v>
      </c>
      <c r="F719" s="6"/>
      <c r="G719" s="7">
        <f t="shared" si="10"/>
        <v>206.25</v>
      </c>
      <c r="I719" s="7">
        <v>165</v>
      </c>
    </row>
    <row r="720" spans="1:9" x14ac:dyDescent="0.25">
      <c r="A720" s="43"/>
      <c r="B720" s="29"/>
      <c r="C720" s="63"/>
      <c r="D720" s="40"/>
      <c r="E720" s="67"/>
      <c r="F720" s="6"/>
      <c r="G720" s="7">
        <f t="shared" si="10"/>
        <v>0</v>
      </c>
    </row>
    <row r="721" spans="1:9" ht="31.5" x14ac:dyDescent="0.25">
      <c r="A721" s="43"/>
      <c r="B721" s="29"/>
      <c r="C721" s="63"/>
      <c r="D721" s="49" t="s">
        <v>1170</v>
      </c>
      <c r="E721" s="51"/>
      <c r="F721" s="6"/>
      <c r="G721" s="7">
        <f t="shared" si="10"/>
        <v>0</v>
      </c>
    </row>
    <row r="722" spans="1:9" ht="31.5" x14ac:dyDescent="0.25">
      <c r="A722" s="43" t="s">
        <v>1171</v>
      </c>
      <c r="B722" s="29"/>
      <c r="C722" s="63"/>
      <c r="D722" s="40" t="s">
        <v>907</v>
      </c>
      <c r="E722" s="51">
        <v>1700</v>
      </c>
      <c r="F722" s="6"/>
      <c r="G722" s="7">
        <f t="shared" si="10"/>
        <v>2125</v>
      </c>
      <c r="I722" s="99">
        <v>1625</v>
      </c>
    </row>
    <row r="723" spans="1:9" x14ac:dyDescent="0.25">
      <c r="A723" s="43"/>
      <c r="B723" s="29"/>
      <c r="C723" s="63"/>
      <c r="D723" s="40"/>
      <c r="E723" s="68"/>
      <c r="F723" s="6"/>
      <c r="G723" s="7">
        <f t="shared" si="10"/>
        <v>0</v>
      </c>
    </row>
    <row r="724" spans="1:9" x14ac:dyDescent="0.25">
      <c r="A724" s="43"/>
      <c r="B724" s="29"/>
      <c r="C724" s="95"/>
      <c r="D724" s="179" t="s">
        <v>1228</v>
      </c>
      <c r="E724" s="68"/>
      <c r="F724" s="6"/>
      <c r="G724" s="7">
        <f t="shared" si="10"/>
        <v>0</v>
      </c>
    </row>
    <row r="725" spans="1:9" ht="15.75" customHeight="1" x14ac:dyDescent="0.25">
      <c r="A725" s="43" t="s">
        <v>1229</v>
      </c>
      <c r="B725" s="29"/>
      <c r="C725" s="96"/>
      <c r="D725" s="166" t="s">
        <v>1230</v>
      </c>
      <c r="E725" s="187">
        <v>897</v>
      </c>
      <c r="F725" s="6"/>
      <c r="G725" s="7">
        <f t="shared" si="10"/>
        <v>1121.25</v>
      </c>
    </row>
    <row r="726" spans="1:9" x14ac:dyDescent="0.25">
      <c r="A726" s="43" t="s">
        <v>1238</v>
      </c>
      <c r="B726" s="29"/>
      <c r="C726" s="96"/>
      <c r="D726" s="166" t="s">
        <v>1231</v>
      </c>
      <c r="E726" s="187">
        <v>897</v>
      </c>
      <c r="F726" s="6"/>
      <c r="G726" s="7">
        <f t="shared" si="10"/>
        <v>1121.25</v>
      </c>
    </row>
    <row r="727" spans="1:9" x14ac:dyDescent="0.25">
      <c r="A727" s="43" t="s">
        <v>1239</v>
      </c>
      <c r="B727" s="29"/>
      <c r="C727" s="96"/>
      <c r="D727" s="166" t="s">
        <v>1232</v>
      </c>
      <c r="E727" s="187">
        <v>897</v>
      </c>
      <c r="F727" s="6"/>
      <c r="G727" s="7">
        <f t="shared" si="10"/>
        <v>1121.25</v>
      </c>
    </row>
    <row r="728" spans="1:9" ht="31.5" x14ac:dyDescent="0.25">
      <c r="A728" s="43" t="s">
        <v>1240</v>
      </c>
      <c r="B728" s="29"/>
      <c r="C728" s="96"/>
      <c r="D728" s="166" t="s">
        <v>1233</v>
      </c>
      <c r="E728" s="187">
        <v>925</v>
      </c>
      <c r="F728" s="6"/>
      <c r="G728" s="7">
        <f t="shared" si="10"/>
        <v>1156.25</v>
      </c>
    </row>
    <row r="729" spans="1:9" ht="33" customHeight="1" x14ac:dyDescent="0.25">
      <c r="A729" s="43" t="s">
        <v>1241</v>
      </c>
      <c r="B729" s="29"/>
      <c r="C729" s="96"/>
      <c r="D729" s="166" t="s">
        <v>1234</v>
      </c>
      <c r="E729" s="187">
        <v>943</v>
      </c>
      <c r="F729" s="6"/>
      <c r="G729" s="7">
        <f t="shared" si="10"/>
        <v>1178.75</v>
      </c>
    </row>
    <row r="730" spans="1:9" x14ac:dyDescent="0.25">
      <c r="A730" s="43"/>
      <c r="B730" s="29"/>
      <c r="C730" s="95"/>
      <c r="D730" s="97"/>
      <c r="E730" s="112"/>
      <c r="F730" s="6"/>
      <c r="G730" s="7">
        <f t="shared" si="10"/>
        <v>0</v>
      </c>
    </row>
    <row r="731" spans="1:9" x14ac:dyDescent="0.25">
      <c r="A731" s="43"/>
      <c r="B731" s="29"/>
      <c r="C731" s="95"/>
      <c r="D731" s="179" t="s">
        <v>1235</v>
      </c>
      <c r="E731" s="112"/>
      <c r="F731" s="6"/>
      <c r="G731" s="7">
        <f t="shared" si="10"/>
        <v>0</v>
      </c>
    </row>
    <row r="732" spans="1:9" x14ac:dyDescent="0.25">
      <c r="A732" s="43" t="s">
        <v>1242</v>
      </c>
      <c r="B732" s="29"/>
      <c r="C732" s="96"/>
      <c r="D732" s="166" t="s">
        <v>1236</v>
      </c>
      <c r="E732" s="187">
        <v>892</v>
      </c>
      <c r="F732" s="6"/>
      <c r="G732" s="7">
        <f t="shared" si="10"/>
        <v>1115</v>
      </c>
      <c r="I732" s="99">
        <v>1115</v>
      </c>
    </row>
    <row r="733" spans="1:9" ht="31.5" x14ac:dyDescent="0.25">
      <c r="A733" s="43" t="s">
        <v>1243</v>
      </c>
      <c r="B733" s="29"/>
      <c r="C733" s="96"/>
      <c r="D733" s="166" t="s">
        <v>1237</v>
      </c>
      <c r="E733" s="187">
        <v>1287</v>
      </c>
      <c r="F733" s="6"/>
      <c r="G733" s="7">
        <f t="shared" si="10"/>
        <v>1608.75</v>
      </c>
      <c r="I733" s="99">
        <v>1610</v>
      </c>
    </row>
    <row r="734" spans="1:9" x14ac:dyDescent="0.25">
      <c r="A734" s="43"/>
      <c r="B734" s="29"/>
      <c r="C734" s="95"/>
      <c r="D734" s="37"/>
      <c r="E734" s="68"/>
      <c r="F734" s="6"/>
      <c r="G734" s="7">
        <f t="shared" si="10"/>
        <v>0</v>
      </c>
    </row>
    <row r="735" spans="1:9" ht="31.5" x14ac:dyDescent="0.25">
      <c r="A735" s="43"/>
      <c r="B735" s="29"/>
      <c r="C735" s="95"/>
      <c r="D735" s="180" t="s">
        <v>1252</v>
      </c>
      <c r="E735" s="68"/>
      <c r="F735" s="6"/>
      <c r="G735" s="7">
        <f t="shared" si="10"/>
        <v>0</v>
      </c>
    </row>
    <row r="736" spans="1:9" ht="63" x14ac:dyDescent="0.25">
      <c r="A736" s="43" t="s">
        <v>1253</v>
      </c>
      <c r="B736" s="92"/>
      <c r="C736" s="93"/>
      <c r="D736" s="181" t="s">
        <v>1254</v>
      </c>
      <c r="E736" s="182">
        <v>1232</v>
      </c>
      <c r="F736" s="6"/>
      <c r="G736" s="7">
        <f t="shared" si="10"/>
        <v>1540</v>
      </c>
      <c r="I736" s="7">
        <f>308*4</f>
        <v>1232</v>
      </c>
    </row>
    <row r="737" spans="1:11" ht="63" x14ac:dyDescent="0.25">
      <c r="A737" s="43" t="s">
        <v>1256</v>
      </c>
      <c r="B737" s="92"/>
      <c r="C737" s="93"/>
      <c r="D737" s="181" t="s">
        <v>1397</v>
      </c>
      <c r="E737" s="182">
        <v>1111</v>
      </c>
      <c r="F737" s="6"/>
      <c r="G737" s="7">
        <f t="shared" si="10"/>
        <v>1388.75</v>
      </c>
      <c r="I737" s="7">
        <v>390</v>
      </c>
    </row>
    <row r="738" spans="1:11" x14ac:dyDescent="0.25">
      <c r="A738" s="43" t="s">
        <v>1257</v>
      </c>
      <c r="B738" s="92"/>
      <c r="C738" s="93"/>
      <c r="D738" s="181" t="s">
        <v>484</v>
      </c>
      <c r="E738" s="103">
        <v>485</v>
      </c>
      <c r="F738" s="6"/>
      <c r="G738" s="7">
        <f t="shared" si="10"/>
        <v>606.25</v>
      </c>
      <c r="I738" s="7">
        <v>355</v>
      </c>
    </row>
    <row r="739" spans="1:11" x14ac:dyDescent="0.25">
      <c r="A739" s="43" t="s">
        <v>1398</v>
      </c>
      <c r="B739" s="92"/>
      <c r="C739" s="93"/>
      <c r="D739" s="166" t="s">
        <v>1255</v>
      </c>
      <c r="E739" s="103">
        <v>103</v>
      </c>
      <c r="F739" s="6"/>
      <c r="G739" s="7">
        <f t="shared" si="10"/>
        <v>128.75</v>
      </c>
      <c r="I739" s="7">
        <v>103</v>
      </c>
    </row>
    <row r="740" spans="1:11" x14ac:dyDescent="0.25">
      <c r="A740" s="43"/>
      <c r="B740" s="92"/>
      <c r="C740" s="93"/>
      <c r="D740" s="183" t="s">
        <v>1258</v>
      </c>
      <c r="E740" s="184">
        <f>SUM(E736:E739)</f>
        <v>2931</v>
      </c>
      <c r="F740" s="6"/>
      <c r="G740" s="7">
        <f t="shared" si="10"/>
        <v>3663.75</v>
      </c>
      <c r="I740" s="7">
        <f>SUM(I736:I739)</f>
        <v>2080</v>
      </c>
      <c r="K740" s="7">
        <v>1660</v>
      </c>
    </row>
    <row r="741" spans="1:11" x14ac:dyDescent="0.25">
      <c r="A741" s="43"/>
      <c r="B741" s="29"/>
      <c r="C741" s="95"/>
      <c r="D741" s="180"/>
      <c r="E741" s="68"/>
      <c r="F741" s="6"/>
    </row>
    <row r="742" spans="1:11" x14ac:dyDescent="0.25">
      <c r="A742" s="43"/>
      <c r="B742" s="29"/>
      <c r="C742" s="95"/>
      <c r="D742" s="180" t="s">
        <v>1261</v>
      </c>
      <c r="E742" s="68"/>
      <c r="F742" s="6"/>
    </row>
    <row r="743" spans="1:11" x14ac:dyDescent="0.25">
      <c r="A743" s="43" t="s">
        <v>1299</v>
      </c>
      <c r="B743" s="92"/>
      <c r="C743" s="93"/>
      <c r="D743" s="185" t="s">
        <v>1262</v>
      </c>
      <c r="E743" s="103">
        <v>9550</v>
      </c>
      <c r="F743" s="6"/>
    </row>
    <row r="744" spans="1:11" x14ac:dyDescent="0.25">
      <c r="A744" s="43" t="s">
        <v>1300</v>
      </c>
      <c r="B744" s="92"/>
      <c r="C744" s="93"/>
      <c r="D744" s="185" t="s">
        <v>1263</v>
      </c>
      <c r="E744" s="103">
        <v>9550</v>
      </c>
      <c r="F744" s="6"/>
    </row>
    <row r="745" spans="1:11" x14ac:dyDescent="0.25">
      <c r="A745" s="43" t="s">
        <v>1301</v>
      </c>
      <c r="B745" s="92"/>
      <c r="C745" s="93"/>
      <c r="D745" s="185" t="s">
        <v>1264</v>
      </c>
      <c r="E745" s="103">
        <v>7706</v>
      </c>
      <c r="F745" s="6"/>
    </row>
    <row r="746" spans="1:11" x14ac:dyDescent="0.25">
      <c r="A746" s="43" t="s">
        <v>1302</v>
      </c>
      <c r="B746" s="92"/>
      <c r="C746" s="93"/>
      <c r="D746" s="185" t="s">
        <v>1265</v>
      </c>
      <c r="E746" s="103">
        <v>2267</v>
      </c>
      <c r="F746" s="6"/>
    </row>
    <row r="747" spans="1:11" ht="31.5" x14ac:dyDescent="0.25">
      <c r="A747" s="43" t="s">
        <v>1303</v>
      </c>
      <c r="B747" s="92"/>
      <c r="C747" s="93"/>
      <c r="D747" s="185" t="s">
        <v>1266</v>
      </c>
      <c r="E747" s="103">
        <v>7251</v>
      </c>
      <c r="F747" s="6"/>
    </row>
    <row r="748" spans="1:11" x14ac:dyDescent="0.25">
      <c r="A748" s="43" t="s">
        <v>1304</v>
      </c>
      <c r="B748" s="92"/>
      <c r="C748" s="93"/>
      <c r="D748" s="185" t="s">
        <v>1267</v>
      </c>
      <c r="E748" s="103">
        <v>3160</v>
      </c>
      <c r="F748" s="6"/>
    </row>
    <row r="749" spans="1:11" x14ac:dyDescent="0.25">
      <c r="A749" s="43" t="s">
        <v>1305</v>
      </c>
      <c r="B749" s="92"/>
      <c r="C749" s="93"/>
      <c r="D749" s="185" t="s">
        <v>1268</v>
      </c>
      <c r="E749" s="103">
        <v>3855</v>
      </c>
      <c r="F749" s="6"/>
    </row>
    <row r="750" spans="1:11" x14ac:dyDescent="0.25">
      <c r="A750" s="43" t="s">
        <v>1306</v>
      </c>
      <c r="B750" s="92"/>
      <c r="C750" s="93"/>
      <c r="D750" s="185" t="s">
        <v>1269</v>
      </c>
      <c r="E750" s="103">
        <v>2920</v>
      </c>
      <c r="F750" s="6"/>
    </row>
    <row r="751" spans="1:11" x14ac:dyDescent="0.25">
      <c r="A751" s="43" t="s">
        <v>1307</v>
      </c>
      <c r="B751" s="92"/>
      <c r="C751" s="93"/>
      <c r="D751" s="185" t="s">
        <v>1270</v>
      </c>
      <c r="E751" s="103">
        <v>2267</v>
      </c>
      <c r="F751" s="6"/>
    </row>
    <row r="752" spans="1:11" x14ac:dyDescent="0.25">
      <c r="A752" s="43" t="s">
        <v>1308</v>
      </c>
      <c r="B752" s="92"/>
      <c r="C752" s="93"/>
      <c r="D752" s="185" t="s">
        <v>1271</v>
      </c>
      <c r="E752" s="103">
        <v>1940</v>
      </c>
      <c r="F752" s="6"/>
    </row>
    <row r="753" spans="1:6" ht="31.5" x14ac:dyDescent="0.25">
      <c r="A753" s="43" t="s">
        <v>1309</v>
      </c>
      <c r="B753" s="92"/>
      <c r="C753" s="93"/>
      <c r="D753" s="185" t="s">
        <v>1272</v>
      </c>
      <c r="E753" s="103">
        <v>8192</v>
      </c>
      <c r="F753" s="6"/>
    </row>
    <row r="754" spans="1:6" ht="31.5" x14ac:dyDescent="0.25">
      <c r="A754" s="43" t="s">
        <v>1310</v>
      </c>
      <c r="B754" s="92"/>
      <c r="C754" s="93"/>
      <c r="D754" s="185" t="s">
        <v>1273</v>
      </c>
      <c r="E754" s="103">
        <v>9528</v>
      </c>
      <c r="F754" s="6"/>
    </row>
    <row r="755" spans="1:6" ht="31.5" x14ac:dyDescent="0.25">
      <c r="A755" s="43" t="s">
        <v>1311</v>
      </c>
      <c r="B755" s="92"/>
      <c r="C755" s="93"/>
      <c r="D755" s="185" t="s">
        <v>1274</v>
      </c>
      <c r="E755" s="103">
        <v>9590</v>
      </c>
      <c r="F755" s="6"/>
    </row>
    <row r="756" spans="1:6" ht="31.5" x14ac:dyDescent="0.25">
      <c r="A756" s="43" t="s">
        <v>1312</v>
      </c>
      <c r="B756" s="92"/>
      <c r="C756" s="93"/>
      <c r="D756" s="185" t="s">
        <v>1275</v>
      </c>
      <c r="E756" s="103">
        <v>9550</v>
      </c>
      <c r="F756" s="6"/>
    </row>
    <row r="757" spans="1:6" ht="31.5" x14ac:dyDescent="0.25">
      <c r="A757" s="43" t="s">
        <v>1313</v>
      </c>
      <c r="B757" s="92"/>
      <c r="C757" s="93"/>
      <c r="D757" s="185" t="s">
        <v>1276</v>
      </c>
      <c r="E757" s="103">
        <v>9405</v>
      </c>
      <c r="F757" s="6"/>
    </row>
    <row r="758" spans="1:6" ht="47.25" x14ac:dyDescent="0.25">
      <c r="A758" s="43" t="s">
        <v>1314</v>
      </c>
      <c r="B758" s="92"/>
      <c r="C758" s="93"/>
      <c r="D758" s="185" t="s">
        <v>1277</v>
      </c>
      <c r="E758" s="103">
        <v>8200</v>
      </c>
      <c r="F758" s="6"/>
    </row>
    <row r="759" spans="1:6" ht="31.5" x14ac:dyDescent="0.25">
      <c r="A759" s="43" t="s">
        <v>1315</v>
      </c>
      <c r="B759" s="92"/>
      <c r="C759" s="93"/>
      <c r="D759" s="185" t="s">
        <v>1278</v>
      </c>
      <c r="E759" s="103">
        <v>9550</v>
      </c>
      <c r="F759" s="6"/>
    </row>
    <row r="760" spans="1:6" ht="31.5" x14ac:dyDescent="0.25">
      <c r="A760" s="43" t="s">
        <v>1316</v>
      </c>
      <c r="B760" s="92"/>
      <c r="C760" s="93"/>
      <c r="D760" s="185" t="s">
        <v>1279</v>
      </c>
      <c r="E760" s="103">
        <v>9621</v>
      </c>
      <c r="F760" s="6"/>
    </row>
    <row r="761" spans="1:6" x14ac:dyDescent="0.25">
      <c r="A761" s="43" t="s">
        <v>1317</v>
      </c>
      <c r="B761" s="92"/>
      <c r="C761" s="93"/>
      <c r="D761" s="185" t="s">
        <v>1280</v>
      </c>
      <c r="E761" s="103">
        <v>2267</v>
      </c>
      <c r="F761" s="6"/>
    </row>
    <row r="762" spans="1:6" x14ac:dyDescent="0.25">
      <c r="A762" s="43" t="s">
        <v>1318</v>
      </c>
      <c r="B762" s="92"/>
      <c r="C762" s="93"/>
      <c r="D762" s="185" t="s">
        <v>1281</v>
      </c>
      <c r="E762" s="103">
        <v>1790</v>
      </c>
      <c r="F762" s="6"/>
    </row>
    <row r="763" spans="1:6" x14ac:dyDescent="0.25">
      <c r="A763" s="43" t="s">
        <v>1319</v>
      </c>
      <c r="B763" s="92"/>
      <c r="C763" s="93"/>
      <c r="D763" s="185" t="s">
        <v>1282</v>
      </c>
      <c r="E763" s="103">
        <v>2266</v>
      </c>
      <c r="F763" s="6"/>
    </row>
    <row r="764" spans="1:6" x14ac:dyDescent="0.25">
      <c r="A764" s="43" t="s">
        <v>1320</v>
      </c>
      <c r="B764" s="92"/>
      <c r="C764" s="93"/>
      <c r="D764" s="185" t="s">
        <v>1283</v>
      </c>
      <c r="E764" s="103">
        <v>2373</v>
      </c>
      <c r="F764" s="6"/>
    </row>
    <row r="765" spans="1:6" ht="31.5" x14ac:dyDescent="0.25">
      <c r="A765" s="43" t="s">
        <v>1321</v>
      </c>
      <c r="B765" s="92"/>
      <c r="C765" s="93"/>
      <c r="D765" s="185" t="s">
        <v>1284</v>
      </c>
      <c r="E765" s="103">
        <v>3690</v>
      </c>
      <c r="F765" s="6"/>
    </row>
    <row r="766" spans="1:6" ht="31.5" x14ac:dyDescent="0.25">
      <c r="A766" s="43" t="s">
        <v>1322</v>
      </c>
      <c r="B766" s="92"/>
      <c r="C766" s="93"/>
      <c r="D766" s="185" t="s">
        <v>1285</v>
      </c>
      <c r="E766" s="103">
        <v>8050</v>
      </c>
      <c r="F766" s="6"/>
    </row>
    <row r="767" spans="1:6" x14ac:dyDescent="0.25">
      <c r="A767" s="43" t="s">
        <v>1323</v>
      </c>
      <c r="B767" s="92"/>
      <c r="C767" s="93"/>
      <c r="D767" s="185" t="s">
        <v>1286</v>
      </c>
      <c r="E767" s="103">
        <v>2266</v>
      </c>
      <c r="F767" s="6"/>
    </row>
    <row r="768" spans="1:6" x14ac:dyDescent="0.25">
      <c r="A768" s="43" t="s">
        <v>1324</v>
      </c>
      <c r="B768" s="92"/>
      <c r="C768" s="93"/>
      <c r="D768" s="185" t="s">
        <v>1287</v>
      </c>
      <c r="E768" s="103">
        <v>1825</v>
      </c>
      <c r="F768" s="6"/>
    </row>
    <row r="769" spans="1:6" x14ac:dyDescent="0.25">
      <c r="A769" s="43" t="s">
        <v>1325</v>
      </c>
      <c r="B769" s="92"/>
      <c r="C769" s="93"/>
      <c r="D769" s="185" t="s">
        <v>1288</v>
      </c>
      <c r="E769" s="103">
        <v>1825</v>
      </c>
      <c r="F769" s="6"/>
    </row>
    <row r="770" spans="1:6" x14ac:dyDescent="0.25">
      <c r="A770" s="43" t="s">
        <v>1326</v>
      </c>
      <c r="B770" s="92"/>
      <c r="C770" s="93"/>
      <c r="D770" s="185" t="s">
        <v>1289</v>
      </c>
      <c r="E770" s="103">
        <v>2260</v>
      </c>
      <c r="F770" s="6"/>
    </row>
    <row r="771" spans="1:6" x14ac:dyDescent="0.25">
      <c r="A771" s="43" t="s">
        <v>1327</v>
      </c>
      <c r="B771" s="92"/>
      <c r="C771" s="93"/>
      <c r="D771" s="185" t="s">
        <v>1290</v>
      </c>
      <c r="E771" s="103">
        <v>2260</v>
      </c>
      <c r="F771" s="6"/>
    </row>
    <row r="772" spans="1:6" x14ac:dyDescent="0.25">
      <c r="A772" s="43" t="s">
        <v>1328</v>
      </c>
      <c r="B772" s="92"/>
      <c r="C772" s="93"/>
      <c r="D772" s="185" t="s">
        <v>1291</v>
      </c>
      <c r="E772" s="103">
        <v>2306</v>
      </c>
      <c r="F772" s="6"/>
    </row>
    <row r="773" spans="1:6" x14ac:dyDescent="0.25">
      <c r="A773" s="43" t="s">
        <v>1329</v>
      </c>
      <c r="B773" s="92"/>
      <c r="C773" s="93"/>
      <c r="D773" s="185" t="s">
        <v>1292</v>
      </c>
      <c r="E773" s="103">
        <v>2266</v>
      </c>
      <c r="F773" s="6"/>
    </row>
    <row r="774" spans="1:6" x14ac:dyDescent="0.25">
      <c r="A774" s="43" t="s">
        <v>1330</v>
      </c>
      <c r="B774" s="92"/>
      <c r="C774" s="93"/>
      <c r="D774" s="185" t="s">
        <v>1293</v>
      </c>
      <c r="E774" s="103">
        <v>2293</v>
      </c>
      <c r="F774" s="6"/>
    </row>
    <row r="775" spans="1:6" x14ac:dyDescent="0.25">
      <c r="A775" s="43" t="s">
        <v>1331</v>
      </c>
      <c r="B775" s="92"/>
      <c r="C775" s="93"/>
      <c r="D775" s="185" t="s">
        <v>1294</v>
      </c>
      <c r="E775" s="103">
        <v>5788</v>
      </c>
      <c r="F775" s="6"/>
    </row>
    <row r="776" spans="1:6" x14ac:dyDescent="0.25">
      <c r="A776" s="43" t="s">
        <v>1332</v>
      </c>
      <c r="B776" s="92"/>
      <c r="C776" s="93"/>
      <c r="D776" s="185" t="s">
        <v>1295</v>
      </c>
      <c r="E776" s="103">
        <v>2122</v>
      </c>
      <c r="F776" s="6"/>
    </row>
    <row r="777" spans="1:6" ht="31.5" x14ac:dyDescent="0.25">
      <c r="A777" s="43" t="s">
        <v>1333</v>
      </c>
      <c r="B777" s="92"/>
      <c r="C777" s="93"/>
      <c r="D777" s="185" t="s">
        <v>1296</v>
      </c>
      <c r="E777" s="103">
        <v>9550</v>
      </c>
      <c r="F777" s="6"/>
    </row>
    <row r="778" spans="1:6" x14ac:dyDescent="0.25">
      <c r="A778" s="43" t="s">
        <v>1334</v>
      </c>
      <c r="B778" s="92"/>
      <c r="C778" s="93"/>
      <c r="D778" s="185" t="s">
        <v>1297</v>
      </c>
      <c r="E778" s="103">
        <v>3545</v>
      </c>
      <c r="F778" s="6"/>
    </row>
    <row r="779" spans="1:6" ht="31.5" x14ac:dyDescent="0.25">
      <c r="A779" s="43" t="s">
        <v>1335</v>
      </c>
      <c r="B779" s="92"/>
      <c r="C779" s="93"/>
      <c r="D779" s="186" t="s">
        <v>1298</v>
      </c>
      <c r="E779" s="110">
        <v>7823</v>
      </c>
      <c r="F779" s="6"/>
    </row>
    <row r="780" spans="1:6" x14ac:dyDescent="0.25">
      <c r="A780" s="43"/>
      <c r="B780" s="29"/>
      <c r="C780" s="95"/>
      <c r="D780" s="180"/>
      <c r="E780" s="68"/>
      <c r="F780" s="6"/>
    </row>
    <row r="781" spans="1:6" x14ac:dyDescent="0.25">
      <c r="A781" s="43"/>
      <c r="B781" s="29"/>
      <c r="C781" s="95"/>
      <c r="D781" s="180" t="s">
        <v>1338</v>
      </c>
      <c r="E781" s="68"/>
      <c r="F781" s="6"/>
    </row>
    <row r="782" spans="1:6" ht="31.5" x14ac:dyDescent="0.25">
      <c r="A782" s="43" t="s">
        <v>818</v>
      </c>
      <c r="B782" s="29"/>
      <c r="C782" s="95"/>
      <c r="D782" s="166" t="s">
        <v>1337</v>
      </c>
      <c r="E782" s="112">
        <v>264</v>
      </c>
      <c r="F782" s="6"/>
    </row>
    <row r="783" spans="1:6" x14ac:dyDescent="0.25">
      <c r="A783" s="43"/>
      <c r="B783" s="29"/>
      <c r="C783" s="95"/>
      <c r="D783" s="180"/>
      <c r="E783" s="68"/>
      <c r="F783" s="6"/>
    </row>
    <row r="784" spans="1:6" ht="31.5" x14ac:dyDescent="0.25">
      <c r="A784" s="43"/>
      <c r="B784" s="29"/>
      <c r="C784" s="80"/>
      <c r="D784" s="49" t="s">
        <v>1434</v>
      </c>
      <c r="E784" s="48"/>
      <c r="F784" s="6"/>
    </row>
    <row r="785" spans="1:6" x14ac:dyDescent="0.25">
      <c r="A785" s="43" t="s">
        <v>1403</v>
      </c>
      <c r="B785" s="29"/>
      <c r="C785" s="63"/>
      <c r="D785" s="40" t="s">
        <v>765</v>
      </c>
      <c r="E785" s="51">
        <v>308</v>
      </c>
      <c r="F785" s="6"/>
    </row>
    <row r="786" spans="1:6" x14ac:dyDescent="0.25">
      <c r="A786" s="43" t="s">
        <v>1404</v>
      </c>
      <c r="B786" s="29"/>
      <c r="C786" s="63"/>
      <c r="D786" s="40" t="s">
        <v>929</v>
      </c>
      <c r="E786" s="51">
        <v>308</v>
      </c>
      <c r="F786" s="6"/>
    </row>
    <row r="787" spans="1:6" x14ac:dyDescent="0.25">
      <c r="A787" s="43" t="s">
        <v>1405</v>
      </c>
      <c r="B787" s="29"/>
      <c r="C787" s="63"/>
      <c r="D787" s="40" t="s">
        <v>1416</v>
      </c>
      <c r="E787" s="51">
        <v>308</v>
      </c>
      <c r="F787" s="6"/>
    </row>
    <row r="788" spans="1:6" x14ac:dyDescent="0.25">
      <c r="A788" s="43" t="s">
        <v>1406</v>
      </c>
      <c r="B788" s="29"/>
      <c r="C788" s="63"/>
      <c r="D788" s="40" t="s">
        <v>1415</v>
      </c>
      <c r="E788" s="51">
        <v>308</v>
      </c>
      <c r="F788" s="6"/>
    </row>
    <row r="789" spans="1:6" x14ac:dyDescent="0.25">
      <c r="A789" s="43" t="s">
        <v>1407</v>
      </c>
      <c r="B789" s="29"/>
      <c r="C789" s="63"/>
      <c r="D789" s="40" t="s">
        <v>810</v>
      </c>
      <c r="E789" s="51">
        <v>155</v>
      </c>
      <c r="F789" s="6"/>
    </row>
    <row r="790" spans="1:6" x14ac:dyDescent="0.25">
      <c r="A790" s="43" t="s">
        <v>1408</v>
      </c>
      <c r="B790" s="29"/>
      <c r="C790" s="63"/>
      <c r="D790" s="40" t="s">
        <v>463</v>
      </c>
      <c r="E790" s="51">
        <v>309</v>
      </c>
      <c r="F790" s="6"/>
    </row>
    <row r="791" spans="1:6" x14ac:dyDescent="0.25">
      <c r="A791" s="43" t="s">
        <v>1409</v>
      </c>
      <c r="B791" s="29"/>
      <c r="C791" s="63"/>
      <c r="D791" s="40" t="s">
        <v>1192</v>
      </c>
      <c r="E791" s="51">
        <v>441</v>
      </c>
      <c r="F791" s="6"/>
    </row>
    <row r="792" spans="1:6" x14ac:dyDescent="0.25">
      <c r="A792" s="43" t="s">
        <v>1410</v>
      </c>
      <c r="B792" s="29"/>
      <c r="C792" s="63"/>
      <c r="D792" s="40" t="s">
        <v>1193</v>
      </c>
      <c r="E792" s="51">
        <v>425</v>
      </c>
      <c r="F792" s="6"/>
    </row>
    <row r="793" spans="1:6" x14ac:dyDescent="0.25">
      <c r="A793" s="43" t="s">
        <v>1411</v>
      </c>
      <c r="B793" s="29"/>
      <c r="C793" s="63"/>
      <c r="D793" s="40" t="s">
        <v>357</v>
      </c>
      <c r="E793" s="51">
        <v>390</v>
      </c>
      <c r="F793" s="6"/>
    </row>
    <row r="794" spans="1:6" ht="47.25" x14ac:dyDescent="0.25">
      <c r="A794" s="43" t="s">
        <v>1412</v>
      </c>
      <c r="B794" s="29"/>
      <c r="C794" s="63"/>
      <c r="D794" s="40" t="s">
        <v>1395</v>
      </c>
      <c r="E794" s="51">
        <v>596</v>
      </c>
      <c r="F794" s="6"/>
    </row>
    <row r="795" spans="1:6" x14ac:dyDescent="0.25">
      <c r="A795" s="43" t="s">
        <v>1413</v>
      </c>
      <c r="B795" s="29"/>
      <c r="C795" s="63"/>
      <c r="D795" s="40" t="s">
        <v>466</v>
      </c>
      <c r="E795" s="51">
        <v>320</v>
      </c>
      <c r="F795" s="6"/>
    </row>
    <row r="796" spans="1:6" ht="31.5" x14ac:dyDescent="0.25">
      <c r="A796" s="43" t="s">
        <v>1414</v>
      </c>
      <c r="B796" s="29"/>
      <c r="C796" s="63"/>
      <c r="D796" s="40" t="s">
        <v>1417</v>
      </c>
      <c r="E796" s="51">
        <v>165</v>
      </c>
      <c r="F796" s="6"/>
    </row>
    <row r="797" spans="1:6" x14ac:dyDescent="0.25">
      <c r="A797" s="43"/>
      <c r="B797" s="29"/>
      <c r="C797" s="80"/>
      <c r="D797" s="192" t="s">
        <v>723</v>
      </c>
      <c r="E797" s="193">
        <f>SUM(E785:E796)</f>
        <v>4033</v>
      </c>
      <c r="F797" s="6"/>
    </row>
    <row r="798" spans="1:6" x14ac:dyDescent="0.25">
      <c r="A798" s="43"/>
      <c r="B798" s="92"/>
      <c r="C798" s="130"/>
      <c r="D798" s="192"/>
      <c r="E798" s="193"/>
      <c r="F798" s="6"/>
    </row>
    <row r="799" spans="1:6" x14ac:dyDescent="0.25">
      <c r="A799" s="43"/>
      <c r="B799" s="92" t="s">
        <v>1423</v>
      </c>
      <c r="C799" s="93"/>
      <c r="D799" s="194" t="s">
        <v>1433</v>
      </c>
      <c r="E799" s="195"/>
      <c r="F799" s="6"/>
    </row>
    <row r="800" spans="1:6" x14ac:dyDescent="0.25">
      <c r="A800" s="43" t="s">
        <v>1424</v>
      </c>
      <c r="B800" s="92" t="s">
        <v>1425</v>
      </c>
      <c r="C800" s="93"/>
      <c r="D800" s="194" t="s">
        <v>1425</v>
      </c>
      <c r="E800" s="196"/>
      <c r="F800" s="6"/>
    </row>
    <row r="801" spans="1:6" x14ac:dyDescent="0.25">
      <c r="A801" s="43"/>
      <c r="B801" s="92" t="s">
        <v>1426</v>
      </c>
      <c r="C801" s="93" t="s">
        <v>1429</v>
      </c>
      <c r="D801" s="197" t="s">
        <v>1426</v>
      </c>
      <c r="E801" s="196">
        <v>143</v>
      </c>
      <c r="F801" s="6"/>
    </row>
    <row r="802" spans="1:6" x14ac:dyDescent="0.25">
      <c r="A802" s="43"/>
      <c r="B802" s="92" t="s">
        <v>723</v>
      </c>
      <c r="C802" s="93" t="s">
        <v>1429</v>
      </c>
      <c r="D802" s="194" t="s">
        <v>723</v>
      </c>
      <c r="E802" s="200">
        <v>143</v>
      </c>
      <c r="F802" s="6"/>
    </row>
    <row r="803" spans="1:6" x14ac:dyDescent="0.25">
      <c r="A803" s="43" t="s">
        <v>1427</v>
      </c>
      <c r="B803" s="92" t="s">
        <v>1428</v>
      </c>
      <c r="C803" s="93"/>
      <c r="D803" s="194" t="s">
        <v>1428</v>
      </c>
      <c r="E803" s="198"/>
      <c r="F803" s="6"/>
    </row>
    <row r="804" spans="1:6" x14ac:dyDescent="0.25">
      <c r="A804" s="43"/>
      <c r="B804" s="92" t="s">
        <v>1426</v>
      </c>
      <c r="C804" s="93" t="s">
        <v>1430</v>
      </c>
      <c r="D804" s="197" t="s">
        <v>1426</v>
      </c>
      <c r="E804" s="199">
        <v>143</v>
      </c>
      <c r="F804" s="6"/>
    </row>
    <row r="805" spans="1:6" x14ac:dyDescent="0.25">
      <c r="A805" s="43"/>
      <c r="B805" s="92" t="s">
        <v>463</v>
      </c>
      <c r="C805" s="93" t="s">
        <v>1431</v>
      </c>
      <c r="D805" s="197" t="s">
        <v>463</v>
      </c>
      <c r="E805" s="196">
        <v>309</v>
      </c>
      <c r="F805" s="6"/>
    </row>
    <row r="806" spans="1:6" x14ac:dyDescent="0.25">
      <c r="A806" s="43"/>
      <c r="B806" s="92" t="s">
        <v>723</v>
      </c>
      <c r="C806" s="93" t="s">
        <v>1432</v>
      </c>
      <c r="D806" s="194" t="s">
        <v>723</v>
      </c>
      <c r="E806" s="200">
        <v>452</v>
      </c>
      <c r="F806" s="6"/>
    </row>
    <row r="807" spans="1:6" x14ac:dyDescent="0.25">
      <c r="A807" s="91"/>
      <c r="B807" s="92"/>
      <c r="C807" s="93"/>
      <c r="D807" s="190"/>
      <c r="E807" s="94"/>
      <c r="F807" s="6"/>
    </row>
    <row r="808" spans="1:6" x14ac:dyDescent="0.25">
      <c r="A808" s="91"/>
      <c r="B808" s="92"/>
      <c r="C808" s="93"/>
      <c r="D808" s="190"/>
      <c r="E808" s="94"/>
      <c r="F808" s="6"/>
    </row>
    <row r="809" spans="1:6" x14ac:dyDescent="0.25">
      <c r="A809" s="91"/>
      <c r="B809" s="92"/>
      <c r="C809" s="93"/>
      <c r="D809" s="190"/>
      <c r="E809" s="94"/>
      <c r="F809" s="6"/>
    </row>
    <row r="810" spans="1:6" x14ac:dyDescent="0.25">
      <c r="A810" s="91"/>
      <c r="B810" s="92"/>
      <c r="C810" s="93"/>
      <c r="D810" s="190"/>
      <c r="E810" s="94"/>
      <c r="F810" s="6"/>
    </row>
    <row r="811" spans="1:6" x14ac:dyDescent="0.25">
      <c r="A811" s="91"/>
      <c r="B811" s="92"/>
      <c r="C811" s="93"/>
      <c r="D811" s="106"/>
      <c r="E811" s="94"/>
      <c r="F811" s="6"/>
    </row>
    <row r="812" spans="1:6" x14ac:dyDescent="0.25">
      <c r="A812" s="91"/>
      <c r="B812" s="92"/>
      <c r="C812" s="93"/>
      <c r="D812" s="106"/>
      <c r="E812" s="94"/>
      <c r="F812" s="6"/>
    </row>
    <row r="813" spans="1:6" x14ac:dyDescent="0.25">
      <c r="A813" s="91"/>
      <c r="B813" s="92"/>
      <c r="C813" s="93"/>
      <c r="D813" s="106"/>
      <c r="E813" s="94"/>
      <c r="F813" s="6"/>
    </row>
    <row r="814" spans="1:6" x14ac:dyDescent="0.25">
      <c r="A814" s="91"/>
      <c r="B814" s="92"/>
      <c r="C814" s="93"/>
      <c r="D814" s="214" t="s">
        <v>1227</v>
      </c>
      <c r="E814" s="215"/>
      <c r="F814" s="6"/>
    </row>
    <row r="816" spans="1:6" x14ac:dyDescent="0.25">
      <c r="D816" s="209" t="s">
        <v>1225</v>
      </c>
      <c r="E816" s="210"/>
    </row>
    <row r="817" spans="1:6" x14ac:dyDescent="0.25">
      <c r="D817" s="209" t="s">
        <v>1224</v>
      </c>
      <c r="E817" s="210"/>
    </row>
    <row r="818" spans="1:6" x14ac:dyDescent="0.25">
      <c r="D818" s="209" t="s">
        <v>1336</v>
      </c>
      <c r="E818" s="210"/>
    </row>
    <row r="819" spans="1:6" x14ac:dyDescent="0.25">
      <c r="D819" s="105"/>
      <c r="E819" s="90"/>
    </row>
    <row r="820" spans="1:6" x14ac:dyDescent="0.25">
      <c r="D820" s="105" t="s">
        <v>1226</v>
      </c>
      <c r="E820" s="90"/>
    </row>
    <row r="822" spans="1:6" x14ac:dyDescent="0.25">
      <c r="C822" s="3"/>
      <c r="D822" s="4"/>
      <c r="E822" s="5"/>
      <c r="F822" s="6"/>
    </row>
    <row r="823" spans="1:6" x14ac:dyDescent="0.2">
      <c r="A823" s="211"/>
      <c r="B823" s="211"/>
      <c r="C823" s="211"/>
      <c r="D823" s="211"/>
      <c r="E823" s="211"/>
      <c r="F823" s="6"/>
    </row>
    <row r="824" spans="1:6" x14ac:dyDescent="0.25">
      <c r="C824" s="3"/>
      <c r="D824" s="8"/>
      <c r="E824" s="9"/>
      <c r="F824" s="6"/>
    </row>
    <row r="825" spans="1:6" x14ac:dyDescent="0.25">
      <c r="A825" s="212" t="s">
        <v>1222</v>
      </c>
      <c r="B825" s="202"/>
      <c r="C825" s="202"/>
      <c r="D825" s="202"/>
      <c r="E825" s="202"/>
      <c r="F825" s="6"/>
    </row>
    <row r="826" spans="1:6" x14ac:dyDescent="0.2">
      <c r="A826" s="201" t="s">
        <v>2</v>
      </c>
      <c r="B826" s="202"/>
      <c r="C826" s="202"/>
      <c r="D826" s="202"/>
      <c r="E826" s="202"/>
      <c r="F826" s="6"/>
    </row>
    <row r="827" spans="1:6" ht="35.25" customHeight="1" x14ac:dyDescent="0.25">
      <c r="A827" s="203" t="s">
        <v>1223</v>
      </c>
      <c r="B827" s="204"/>
      <c r="C827" s="204"/>
      <c r="D827" s="204"/>
      <c r="E827" s="204"/>
      <c r="F827" s="6"/>
    </row>
    <row r="830" spans="1:6" ht="15.75" customHeight="1" x14ac:dyDescent="0.25">
      <c r="A830" s="10" t="s">
        <v>1203</v>
      </c>
      <c r="B830" s="12"/>
      <c r="C830" s="12"/>
      <c r="D830" s="41" t="s">
        <v>1204</v>
      </c>
      <c r="E830" s="16">
        <v>550</v>
      </c>
    </row>
    <row r="831" spans="1:6" ht="31.5" x14ac:dyDescent="0.25">
      <c r="A831" s="10" t="s">
        <v>1205</v>
      </c>
      <c r="B831" s="12"/>
      <c r="C831" s="12"/>
      <c r="D831" s="41" t="s">
        <v>1206</v>
      </c>
      <c r="E831" s="16">
        <v>1940</v>
      </c>
    </row>
    <row r="832" spans="1:6" x14ac:dyDescent="0.25">
      <c r="A832" s="10" t="s">
        <v>1207</v>
      </c>
      <c r="B832" s="12"/>
      <c r="C832" s="12"/>
      <c r="D832" s="41" t="s">
        <v>1208</v>
      </c>
      <c r="E832" s="16">
        <v>240</v>
      </c>
    </row>
    <row r="842" spans="3:5" x14ac:dyDescent="0.25">
      <c r="D842" s="209" t="s">
        <v>1225</v>
      </c>
      <c r="E842" s="210"/>
    </row>
    <row r="843" spans="3:5" x14ac:dyDescent="0.25">
      <c r="D843" s="209" t="s">
        <v>1224</v>
      </c>
      <c r="E843" s="210"/>
    </row>
    <row r="844" spans="3:5" x14ac:dyDescent="0.25">
      <c r="D844" s="209" t="s">
        <v>1336</v>
      </c>
      <c r="E844" s="210"/>
    </row>
    <row r="845" spans="3:5" x14ac:dyDescent="0.25">
      <c r="D845" s="107"/>
      <c r="E845" s="108"/>
    </row>
    <row r="846" spans="3:5" x14ac:dyDescent="0.25">
      <c r="D846" s="107" t="s">
        <v>1339</v>
      </c>
      <c r="E846" s="108"/>
    </row>
    <row r="848" spans="3:5" x14ac:dyDescent="0.25">
      <c r="C848" s="3"/>
      <c r="D848" s="4"/>
      <c r="E848" s="5"/>
    </row>
    <row r="849" spans="1:5" x14ac:dyDescent="0.2">
      <c r="A849" s="211"/>
      <c r="B849" s="211"/>
      <c r="C849" s="211"/>
      <c r="D849" s="211"/>
      <c r="E849" s="211"/>
    </row>
    <row r="850" spans="1:5" x14ac:dyDescent="0.25">
      <c r="C850" s="3"/>
      <c r="D850" s="8"/>
      <c r="E850" s="9"/>
    </row>
    <row r="851" spans="1:5" x14ac:dyDescent="0.25">
      <c r="A851" s="212" t="s">
        <v>1222</v>
      </c>
      <c r="B851" s="202"/>
      <c r="C851" s="202"/>
      <c r="D851" s="202"/>
      <c r="E851" s="202"/>
    </row>
    <row r="852" spans="1:5" x14ac:dyDescent="0.2">
      <c r="A852" s="201" t="s">
        <v>2</v>
      </c>
      <c r="B852" s="202"/>
      <c r="C852" s="202"/>
      <c r="D852" s="202"/>
      <c r="E852" s="202"/>
    </row>
    <row r="853" spans="1:5" ht="32.25" customHeight="1" x14ac:dyDescent="0.25">
      <c r="A853" s="203" t="s">
        <v>1223</v>
      </c>
      <c r="B853" s="204"/>
      <c r="C853" s="204"/>
      <c r="D853" s="204"/>
      <c r="E853" s="204"/>
    </row>
    <row r="856" spans="1:5" ht="31.5" x14ac:dyDescent="0.25">
      <c r="A856" s="10" t="s">
        <v>4</v>
      </c>
      <c r="B856" s="205" t="s">
        <v>5</v>
      </c>
      <c r="C856" s="206"/>
      <c r="D856" s="11" t="s">
        <v>6</v>
      </c>
      <c r="E856" s="11" t="s">
        <v>7</v>
      </c>
    </row>
    <row r="857" spans="1:5" x14ac:dyDescent="0.25">
      <c r="A857" s="10"/>
      <c r="B857" s="207">
        <v>1</v>
      </c>
      <c r="C857" s="208"/>
      <c r="D857" s="11">
        <v>2</v>
      </c>
      <c r="E857" s="11">
        <v>3</v>
      </c>
    </row>
    <row r="858" spans="1:5" x14ac:dyDescent="0.25">
      <c r="A858" s="43"/>
      <c r="B858" s="29"/>
      <c r="C858" s="95"/>
      <c r="D858" s="98" t="s">
        <v>1338</v>
      </c>
      <c r="E858" s="68"/>
    </row>
    <row r="859" spans="1:5" ht="31.5" x14ac:dyDescent="0.25">
      <c r="A859" s="111" t="s">
        <v>818</v>
      </c>
      <c r="B859" s="29"/>
      <c r="C859" s="95"/>
      <c r="D859" s="109" t="s">
        <v>1337</v>
      </c>
      <c r="E859" s="112">
        <v>264</v>
      </c>
    </row>
    <row r="860" spans="1:5" x14ac:dyDescent="0.25">
      <c r="A860" s="10"/>
      <c r="B860" s="12"/>
      <c r="C860" s="12"/>
      <c r="D860" s="41"/>
      <c r="E860" s="16"/>
    </row>
  </sheetData>
  <mergeCells count="25">
    <mergeCell ref="D3:E3"/>
    <mergeCell ref="B15:C15"/>
    <mergeCell ref="A8:E8"/>
    <mergeCell ref="A10:E10"/>
    <mergeCell ref="A11:E11"/>
    <mergeCell ref="A12:E12"/>
    <mergeCell ref="B14:C14"/>
    <mergeCell ref="D818:E818"/>
    <mergeCell ref="A826:E826"/>
    <mergeCell ref="A827:E827"/>
    <mergeCell ref="F323:F325"/>
    <mergeCell ref="D814:E814"/>
    <mergeCell ref="A823:E823"/>
    <mergeCell ref="A825:E825"/>
    <mergeCell ref="D816:E816"/>
    <mergeCell ref="D817:E817"/>
    <mergeCell ref="A852:E852"/>
    <mergeCell ref="A853:E853"/>
    <mergeCell ref="B856:C856"/>
    <mergeCell ref="B857:C857"/>
    <mergeCell ref="D842:E842"/>
    <mergeCell ref="D843:E843"/>
    <mergeCell ref="D844:E844"/>
    <mergeCell ref="A849:E849"/>
    <mergeCell ref="A851:E851"/>
  </mergeCells>
  <pageMargins left="0.23622047244094491" right="0.23622047244094491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>
      <selection activeCell="B15" sqref="B15:F15"/>
    </sheetView>
  </sheetViews>
  <sheetFormatPr defaultRowHeight="15" x14ac:dyDescent="0.25"/>
  <cols>
    <col min="1" max="1" width="3.28515625" customWidth="1"/>
    <col min="2" max="2" width="6.85546875" customWidth="1"/>
    <col min="3" max="3" width="3.140625" customWidth="1"/>
    <col min="4" max="4" width="12.85546875" customWidth="1"/>
    <col min="5" max="5" width="55.28515625" customWidth="1"/>
    <col min="6" max="6" width="6.7109375" customWidth="1"/>
  </cols>
  <sheetData>
    <row r="2" spans="2:6" x14ac:dyDescent="0.25">
      <c r="B2" s="227" t="s">
        <v>1179</v>
      </c>
      <c r="C2" s="227"/>
      <c r="D2" s="227"/>
      <c r="E2" s="227"/>
      <c r="F2" s="227"/>
    </row>
    <row r="3" spans="2:6" x14ac:dyDescent="0.25">
      <c r="B3" s="227"/>
      <c r="C3" s="227"/>
      <c r="D3" s="227"/>
      <c r="E3" s="227"/>
      <c r="F3" s="227"/>
    </row>
    <row r="5" spans="2:6" ht="15.75" x14ac:dyDescent="0.25">
      <c r="B5" s="10"/>
      <c r="C5" s="12"/>
      <c r="D5" s="18"/>
      <c r="E5" s="23" t="s">
        <v>362</v>
      </c>
      <c r="F5" s="24"/>
    </row>
    <row r="6" spans="2:6" ht="29.25" customHeight="1" x14ac:dyDescent="0.25">
      <c r="B6" s="10" t="s">
        <v>363</v>
      </c>
      <c r="C6" s="12" t="s">
        <v>112</v>
      </c>
      <c r="D6" s="25" t="s">
        <v>364</v>
      </c>
      <c r="E6" s="20" t="s">
        <v>365</v>
      </c>
      <c r="F6" s="16">
        <v>300</v>
      </c>
    </row>
    <row r="7" spans="2:6" ht="37.5" customHeight="1" x14ac:dyDescent="0.25">
      <c r="B7" s="10" t="s">
        <v>366</v>
      </c>
      <c r="C7" s="12" t="s">
        <v>112</v>
      </c>
      <c r="D7" s="25" t="s">
        <v>367</v>
      </c>
      <c r="E7" s="76" t="s">
        <v>368</v>
      </c>
      <c r="F7" s="16">
        <v>1889</v>
      </c>
    </row>
    <row r="8" spans="2:6" ht="33.75" customHeight="1" x14ac:dyDescent="0.25">
      <c r="B8" s="10" t="s">
        <v>369</v>
      </c>
      <c r="C8" s="12" t="s">
        <v>112</v>
      </c>
      <c r="D8" s="12" t="s">
        <v>370</v>
      </c>
      <c r="E8" s="26" t="s">
        <v>371</v>
      </c>
      <c r="F8" s="16">
        <v>483</v>
      </c>
    </row>
    <row r="9" spans="2:6" ht="104.25" customHeight="1" x14ac:dyDescent="0.25">
      <c r="B9" s="10" t="s">
        <v>372</v>
      </c>
      <c r="C9" s="12" t="s">
        <v>112</v>
      </c>
      <c r="D9" s="12" t="s">
        <v>373</v>
      </c>
      <c r="E9" s="26" t="s">
        <v>1182</v>
      </c>
      <c r="F9" s="16">
        <v>549</v>
      </c>
    </row>
    <row r="10" spans="2:6" ht="15.75" x14ac:dyDescent="0.25">
      <c r="B10" s="10" t="s">
        <v>374</v>
      </c>
      <c r="C10" s="12" t="s">
        <v>112</v>
      </c>
      <c r="D10" s="27" t="s">
        <v>375</v>
      </c>
      <c r="E10" s="28" t="s">
        <v>376</v>
      </c>
      <c r="F10" s="16">
        <v>555</v>
      </c>
    </row>
    <row r="11" spans="2:6" ht="17.25" customHeight="1" x14ac:dyDescent="0.25">
      <c r="B11" s="43" t="s">
        <v>377</v>
      </c>
      <c r="C11" s="29" t="s">
        <v>112</v>
      </c>
      <c r="D11" s="29" t="s">
        <v>378</v>
      </c>
      <c r="E11" s="74" t="s">
        <v>917</v>
      </c>
      <c r="F11" s="45">
        <v>1564</v>
      </c>
    </row>
    <row r="12" spans="2:6" ht="17.25" customHeight="1" x14ac:dyDescent="0.25">
      <c r="B12" s="10" t="s">
        <v>379</v>
      </c>
      <c r="C12" s="22" t="s">
        <v>112</v>
      </c>
      <c r="D12" s="21" t="s">
        <v>380</v>
      </c>
      <c r="E12" s="20" t="s">
        <v>381</v>
      </c>
      <c r="F12" s="16">
        <v>1180</v>
      </c>
    </row>
    <row r="13" spans="2:6" ht="15.75" x14ac:dyDescent="0.25">
      <c r="B13" s="10"/>
      <c r="C13" s="12"/>
      <c r="D13" s="84"/>
      <c r="E13" s="76"/>
      <c r="F13" s="15"/>
    </row>
    <row r="15" spans="2:6" x14ac:dyDescent="0.25">
      <c r="B15" s="228" t="s">
        <v>1180</v>
      </c>
      <c r="C15" s="228"/>
      <c r="D15" s="228"/>
      <c r="E15" s="229" t="s">
        <v>1181</v>
      </c>
      <c r="F15" s="229"/>
    </row>
  </sheetData>
  <mergeCells count="3">
    <mergeCell ref="B2:F3"/>
    <mergeCell ref="B15:D15"/>
    <mergeCell ref="E15:F15"/>
  </mergeCells>
  <pageMargins left="0.7" right="0.7" top="0.75" bottom="0.75" header="0.3" footer="0.3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workbookViewId="0">
      <selection activeCell="B2" sqref="B2:D3"/>
    </sheetView>
  </sheetViews>
  <sheetFormatPr defaultRowHeight="15" x14ac:dyDescent="0.25"/>
  <cols>
    <col min="1" max="1" width="3.28515625" customWidth="1"/>
    <col min="2" max="2" width="9.28515625" customWidth="1"/>
    <col min="3" max="3" width="66.5703125" customWidth="1"/>
    <col min="4" max="4" width="12" customWidth="1"/>
  </cols>
  <sheetData>
    <row r="2" spans="2:4" x14ac:dyDescent="0.25">
      <c r="B2" s="227" t="s">
        <v>1179</v>
      </c>
      <c r="C2" s="227"/>
      <c r="D2" s="227"/>
    </row>
    <row r="3" spans="2:4" x14ac:dyDescent="0.25">
      <c r="B3" s="227"/>
      <c r="C3" s="227"/>
      <c r="D3" s="227"/>
    </row>
    <row r="4" spans="2:4" ht="11.25" customHeight="1" x14ac:dyDescent="0.25"/>
    <row r="5" spans="2:4" ht="31.5" x14ac:dyDescent="0.25">
      <c r="B5" s="43"/>
      <c r="C5" s="49" t="s">
        <v>1018</v>
      </c>
      <c r="D5" s="48"/>
    </row>
    <row r="6" spans="2:4" ht="14.25" customHeight="1" x14ac:dyDescent="0.25">
      <c r="B6" s="43" t="s">
        <v>763</v>
      </c>
      <c r="C6" s="49" t="s">
        <v>726</v>
      </c>
      <c r="D6" s="48"/>
    </row>
    <row r="7" spans="2:4" ht="63" customHeight="1" x14ac:dyDescent="0.25">
      <c r="B7" s="43" t="s">
        <v>764</v>
      </c>
      <c r="C7" s="40" t="s">
        <v>927</v>
      </c>
      <c r="D7" s="51">
        <v>3080</v>
      </c>
    </row>
    <row r="8" spans="2:4" ht="20.25" customHeight="1" x14ac:dyDescent="0.25">
      <c r="B8" s="43" t="s">
        <v>766</v>
      </c>
      <c r="C8" s="40" t="s">
        <v>752</v>
      </c>
      <c r="D8" s="51">
        <v>495</v>
      </c>
    </row>
    <row r="9" spans="2:4" ht="20.25" customHeight="1" x14ac:dyDescent="0.25">
      <c r="B9" s="43" t="s">
        <v>768</v>
      </c>
      <c r="C9" s="40" t="s">
        <v>403</v>
      </c>
      <c r="D9" s="51">
        <v>191</v>
      </c>
    </row>
    <row r="10" spans="2:4" ht="15.75" x14ac:dyDescent="0.25">
      <c r="B10" s="43" t="s">
        <v>769</v>
      </c>
      <c r="C10" s="40" t="s">
        <v>753</v>
      </c>
      <c r="D10" s="51">
        <v>145</v>
      </c>
    </row>
    <row r="11" spans="2:4" ht="17.25" customHeight="1" x14ac:dyDescent="0.25">
      <c r="B11" s="43" t="s">
        <v>771</v>
      </c>
      <c r="C11" s="40" t="s">
        <v>754</v>
      </c>
      <c r="D11" s="51">
        <v>125</v>
      </c>
    </row>
    <row r="12" spans="2:4" ht="17.25" customHeight="1" x14ac:dyDescent="0.25">
      <c r="B12" s="43" t="s">
        <v>773</v>
      </c>
      <c r="C12" s="40" t="s">
        <v>718</v>
      </c>
      <c r="D12" s="51">
        <v>375</v>
      </c>
    </row>
    <row r="13" spans="2:4" ht="15.75" x14ac:dyDescent="0.25">
      <c r="B13" s="43" t="s">
        <v>775</v>
      </c>
      <c r="C13" s="40" t="s">
        <v>727</v>
      </c>
      <c r="D13" s="51">
        <v>310</v>
      </c>
    </row>
    <row r="14" spans="2:4" ht="15.75" x14ac:dyDescent="0.25">
      <c r="B14" s="43" t="s">
        <v>777</v>
      </c>
      <c r="C14" s="40" t="s">
        <v>677</v>
      </c>
      <c r="D14" s="51">
        <v>300</v>
      </c>
    </row>
    <row r="15" spans="2:4" ht="15.75" x14ac:dyDescent="0.25">
      <c r="B15" s="43" t="s">
        <v>779</v>
      </c>
      <c r="C15" s="40" t="s">
        <v>919</v>
      </c>
      <c r="D15" s="51">
        <v>126</v>
      </c>
    </row>
    <row r="16" spans="2:4" ht="18.75" customHeight="1" x14ac:dyDescent="0.25">
      <c r="B16" s="43" t="s">
        <v>781</v>
      </c>
      <c r="C16" s="17" t="s">
        <v>652</v>
      </c>
      <c r="D16" s="56">
        <v>106</v>
      </c>
    </row>
    <row r="17" spans="2:4" ht="19.5" customHeight="1" x14ac:dyDescent="0.25">
      <c r="B17" s="43" t="s">
        <v>783</v>
      </c>
      <c r="C17" s="17" t="s">
        <v>916</v>
      </c>
      <c r="D17" s="51">
        <v>115</v>
      </c>
    </row>
    <row r="18" spans="2:4" ht="15.75" x14ac:dyDescent="0.25">
      <c r="B18" s="43"/>
      <c r="C18" s="49" t="s">
        <v>728</v>
      </c>
      <c r="D18" s="60">
        <f>SUM(D7:D17)</f>
        <v>5368</v>
      </c>
    </row>
    <row r="19" spans="2:4" ht="15.75" x14ac:dyDescent="0.25">
      <c r="B19" s="43"/>
      <c r="C19" s="49"/>
      <c r="D19" s="60"/>
    </row>
    <row r="20" spans="2:4" ht="15.75" x14ac:dyDescent="0.25">
      <c r="B20" s="43" t="s">
        <v>787</v>
      </c>
      <c r="C20" s="49" t="s">
        <v>730</v>
      </c>
      <c r="D20" s="48"/>
    </row>
    <row r="21" spans="2:4" ht="67.5" customHeight="1" x14ac:dyDescent="0.25">
      <c r="B21" s="43" t="s">
        <v>789</v>
      </c>
      <c r="C21" s="40" t="s">
        <v>928</v>
      </c>
      <c r="D21" s="51">
        <v>3388</v>
      </c>
    </row>
    <row r="22" spans="2:4" ht="18.75" customHeight="1" x14ac:dyDescent="0.25">
      <c r="B22" s="43" t="s">
        <v>790</v>
      </c>
      <c r="C22" s="40" t="s">
        <v>752</v>
      </c>
      <c r="D22" s="51">
        <v>495</v>
      </c>
    </row>
    <row r="23" spans="2:4" ht="15.75" x14ac:dyDescent="0.25">
      <c r="B23" s="43" t="s">
        <v>791</v>
      </c>
      <c r="C23" s="40" t="s">
        <v>403</v>
      </c>
      <c r="D23" s="51">
        <v>191</v>
      </c>
    </row>
    <row r="24" spans="2:4" ht="15.75" x14ac:dyDescent="0.25">
      <c r="B24" s="43" t="s">
        <v>792</v>
      </c>
      <c r="C24" s="40" t="s">
        <v>753</v>
      </c>
      <c r="D24" s="51">
        <v>145</v>
      </c>
    </row>
    <row r="25" spans="2:4" ht="15.75" x14ac:dyDescent="0.25">
      <c r="B25" s="43" t="s">
        <v>793</v>
      </c>
      <c r="C25" s="40" t="s">
        <v>754</v>
      </c>
      <c r="D25" s="51">
        <v>125</v>
      </c>
    </row>
    <row r="26" spans="2:4" ht="15.75" x14ac:dyDescent="0.25">
      <c r="B26" s="43" t="s">
        <v>794</v>
      </c>
      <c r="C26" s="40" t="s">
        <v>718</v>
      </c>
      <c r="D26" s="51">
        <v>375</v>
      </c>
    </row>
    <row r="27" spans="2:4" ht="15.75" x14ac:dyDescent="0.25">
      <c r="B27" s="43" t="s">
        <v>795</v>
      </c>
      <c r="C27" s="40" t="s">
        <v>727</v>
      </c>
      <c r="D27" s="51">
        <v>310</v>
      </c>
    </row>
    <row r="28" spans="2:4" ht="15.75" x14ac:dyDescent="0.25">
      <c r="B28" s="43" t="s">
        <v>796</v>
      </c>
      <c r="C28" s="40" t="s">
        <v>731</v>
      </c>
      <c r="D28" s="51">
        <v>356</v>
      </c>
    </row>
    <row r="29" spans="2:4" ht="15.75" x14ac:dyDescent="0.25">
      <c r="B29" s="43" t="s">
        <v>797</v>
      </c>
      <c r="C29" s="40" t="s">
        <v>758</v>
      </c>
      <c r="D29" s="51">
        <v>306</v>
      </c>
    </row>
    <row r="30" spans="2:4" ht="49.5" customHeight="1" x14ac:dyDescent="0.25">
      <c r="B30" s="43" t="s">
        <v>798</v>
      </c>
      <c r="C30" s="62" t="s">
        <v>508</v>
      </c>
      <c r="D30" s="51">
        <v>350</v>
      </c>
    </row>
    <row r="31" spans="2:4" ht="15.75" x14ac:dyDescent="0.25">
      <c r="B31" s="43" t="s">
        <v>799</v>
      </c>
      <c r="C31" s="40" t="s">
        <v>677</v>
      </c>
      <c r="D31" s="51">
        <v>300</v>
      </c>
    </row>
    <row r="32" spans="2:4" ht="15.75" x14ac:dyDescent="0.25">
      <c r="B32" s="43" t="s">
        <v>800</v>
      </c>
      <c r="C32" s="40" t="s">
        <v>918</v>
      </c>
      <c r="D32" s="51">
        <v>126</v>
      </c>
    </row>
    <row r="33" spans="2:4" ht="19.5" customHeight="1" x14ac:dyDescent="0.25">
      <c r="B33" s="43" t="s">
        <v>802</v>
      </c>
      <c r="C33" s="17" t="s">
        <v>652</v>
      </c>
      <c r="D33" s="56">
        <v>106</v>
      </c>
    </row>
    <row r="34" spans="2:4" ht="18" customHeight="1" x14ac:dyDescent="0.25">
      <c r="B34" s="43" t="s">
        <v>803</v>
      </c>
      <c r="C34" s="17" t="s">
        <v>916</v>
      </c>
      <c r="D34" s="51">
        <v>115</v>
      </c>
    </row>
    <row r="35" spans="2:4" ht="31.5" x14ac:dyDescent="0.25">
      <c r="B35" s="43" t="s">
        <v>804</v>
      </c>
      <c r="C35" s="40" t="s">
        <v>759</v>
      </c>
      <c r="D35" s="51">
        <v>601</v>
      </c>
    </row>
    <row r="36" spans="2:4" ht="15.75" x14ac:dyDescent="0.25">
      <c r="B36" s="43" t="s">
        <v>805</v>
      </c>
      <c r="C36" s="40" t="s">
        <v>760</v>
      </c>
      <c r="D36" s="51">
        <v>933</v>
      </c>
    </row>
    <row r="37" spans="2:4" ht="15.75" x14ac:dyDescent="0.25">
      <c r="B37" s="43"/>
      <c r="C37" s="49" t="s">
        <v>761</v>
      </c>
      <c r="D37" s="75">
        <f>D21+D22+D23+D24+D25+D26+D27+D28+D29+D30+D31+D32+D33+D34+D35</f>
        <v>7289</v>
      </c>
    </row>
    <row r="38" spans="2:4" ht="15.75" x14ac:dyDescent="0.25">
      <c r="B38" s="43"/>
      <c r="C38" s="49" t="s">
        <v>762</v>
      </c>
      <c r="D38" s="75">
        <f>D21+D22+D23+D24+D25+D26+D27+D28+D29+D30+D31+D32+D33+D34+D36</f>
        <v>7621</v>
      </c>
    </row>
  </sheetData>
  <mergeCells count="1">
    <mergeCell ref="B2:D3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B2" sqref="B2:D10"/>
    </sheetView>
  </sheetViews>
  <sheetFormatPr defaultRowHeight="15" x14ac:dyDescent="0.25"/>
  <cols>
    <col min="1" max="1" width="2.7109375" customWidth="1"/>
    <col min="3" max="3" width="62.42578125" customWidth="1"/>
  </cols>
  <sheetData>
    <row r="2" spans="2:4" ht="15.75" x14ac:dyDescent="0.25">
      <c r="C2" s="230" t="s">
        <v>1390</v>
      </c>
      <c r="D2" s="210"/>
    </row>
    <row r="3" spans="2:4" ht="15.75" x14ac:dyDescent="0.25">
      <c r="C3" s="216" t="s">
        <v>1389</v>
      </c>
      <c r="D3" s="217"/>
    </row>
    <row r="4" spans="2:4" ht="15.75" x14ac:dyDescent="0.25">
      <c r="C4" s="230" t="s">
        <v>1391</v>
      </c>
      <c r="D4" s="210"/>
    </row>
    <row r="6" spans="2:4" x14ac:dyDescent="0.25">
      <c r="B6" s="227" t="s">
        <v>1392</v>
      </c>
      <c r="C6" s="227"/>
      <c r="D6" s="227"/>
    </row>
    <row r="7" spans="2:4" x14ac:dyDescent="0.25">
      <c r="B7" s="227"/>
      <c r="C7" s="227"/>
      <c r="D7" s="227"/>
    </row>
    <row r="8" spans="2:4" ht="31.5" x14ac:dyDescent="0.25">
      <c r="B8" s="163"/>
      <c r="C8" s="79" t="s">
        <v>715</v>
      </c>
      <c r="D8" s="165"/>
    </row>
    <row r="9" spans="2:4" ht="15.75" x14ac:dyDescent="0.25">
      <c r="B9" s="43"/>
      <c r="C9" s="79" t="s">
        <v>716</v>
      </c>
      <c r="D9" s="48"/>
    </row>
    <row r="10" spans="2:4" ht="46.5" customHeight="1" x14ac:dyDescent="0.25">
      <c r="B10" s="43" t="s">
        <v>717</v>
      </c>
      <c r="C10" s="89" t="s">
        <v>1388</v>
      </c>
      <c r="D10" s="48">
        <v>275</v>
      </c>
    </row>
    <row r="12" spans="2:4" x14ac:dyDescent="0.25">
      <c r="B12" s="210"/>
      <c r="C12" s="210"/>
      <c r="D12" s="210"/>
    </row>
  </sheetData>
  <mergeCells count="5">
    <mergeCell ref="B6:D7"/>
    <mergeCell ref="B12:D12"/>
    <mergeCell ref="C3:D3"/>
    <mergeCell ref="C2:D2"/>
    <mergeCell ref="C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31"/>
  <sheetViews>
    <sheetView topLeftCell="A130" workbookViewId="0">
      <selection activeCell="C141" sqref="C141"/>
    </sheetView>
  </sheetViews>
  <sheetFormatPr defaultRowHeight="15" x14ac:dyDescent="0.25"/>
  <cols>
    <col min="1" max="1" width="2.7109375" customWidth="1"/>
    <col min="3" max="3" width="62.42578125" customWidth="1"/>
  </cols>
  <sheetData>
    <row r="2" spans="2:4" ht="15.75" x14ac:dyDescent="0.25">
      <c r="C2" s="230" t="s">
        <v>1390</v>
      </c>
      <c r="D2" s="210"/>
    </row>
    <row r="3" spans="2:4" ht="15.75" x14ac:dyDescent="0.25">
      <c r="C3" s="216" t="s">
        <v>1389</v>
      </c>
      <c r="D3" s="217"/>
    </row>
    <row r="4" spans="2:4" ht="15.75" x14ac:dyDescent="0.25">
      <c r="C4" s="230" t="s">
        <v>1391</v>
      </c>
      <c r="D4" s="210"/>
    </row>
    <row r="6" spans="2:4" x14ac:dyDescent="0.25">
      <c r="B6" s="231" t="s">
        <v>1418</v>
      </c>
      <c r="C6" s="231"/>
      <c r="D6" s="231"/>
    </row>
    <row r="7" spans="2:4" x14ac:dyDescent="0.25">
      <c r="B7" s="231"/>
      <c r="C7" s="231"/>
      <c r="D7" s="231"/>
    </row>
    <row r="8" spans="2:4" ht="31.5" x14ac:dyDescent="0.25">
      <c r="B8" s="43"/>
      <c r="C8" s="49" t="s">
        <v>1018</v>
      </c>
      <c r="D8" s="48"/>
    </row>
    <row r="9" spans="2:4" ht="15.75" x14ac:dyDescent="0.25">
      <c r="B9" s="43" t="s">
        <v>763</v>
      </c>
      <c r="C9" s="49" t="s">
        <v>726</v>
      </c>
      <c r="D9" s="48"/>
    </row>
    <row r="10" spans="2:4" ht="46.5" customHeight="1" x14ac:dyDescent="0.25">
      <c r="B10" s="43" t="s">
        <v>764</v>
      </c>
      <c r="C10" s="40" t="s">
        <v>927</v>
      </c>
      <c r="D10" s="51">
        <v>3080</v>
      </c>
    </row>
    <row r="11" spans="2:4" ht="31.5" x14ac:dyDescent="0.25">
      <c r="B11" s="43" t="s">
        <v>766</v>
      </c>
      <c r="C11" s="40" t="s">
        <v>752</v>
      </c>
      <c r="D11" s="51">
        <v>495</v>
      </c>
    </row>
    <row r="12" spans="2:4" ht="15.75" x14ac:dyDescent="0.25">
      <c r="B12" s="43" t="s">
        <v>768</v>
      </c>
      <c r="C12" s="40" t="s">
        <v>403</v>
      </c>
      <c r="D12" s="51">
        <v>191</v>
      </c>
    </row>
    <row r="13" spans="2:4" ht="15.75" x14ac:dyDescent="0.25">
      <c r="B13" s="43" t="s">
        <v>769</v>
      </c>
      <c r="C13" s="40" t="s">
        <v>753</v>
      </c>
      <c r="D13" s="51">
        <v>145</v>
      </c>
    </row>
    <row r="14" spans="2:4" ht="15.75" x14ac:dyDescent="0.25">
      <c r="B14" s="43" t="s">
        <v>771</v>
      </c>
      <c r="C14" s="40" t="s">
        <v>754</v>
      </c>
      <c r="D14" s="51">
        <v>125</v>
      </c>
    </row>
    <row r="15" spans="2:4" ht="15.75" x14ac:dyDescent="0.25">
      <c r="B15" s="43" t="s">
        <v>773</v>
      </c>
      <c r="C15" s="40" t="s">
        <v>718</v>
      </c>
      <c r="D15" s="51">
        <v>375</v>
      </c>
    </row>
    <row r="16" spans="2:4" ht="15.75" x14ac:dyDescent="0.25">
      <c r="B16" s="43" t="s">
        <v>775</v>
      </c>
      <c r="C16" s="40" t="s">
        <v>727</v>
      </c>
      <c r="D16" s="51">
        <v>310</v>
      </c>
    </row>
    <row r="17" spans="2:4" ht="15.75" x14ac:dyDescent="0.25">
      <c r="B17" s="43" t="s">
        <v>777</v>
      </c>
      <c r="C17" s="40" t="s">
        <v>677</v>
      </c>
      <c r="D17" s="51">
        <v>300</v>
      </c>
    </row>
    <row r="18" spans="2:4" ht="15.75" x14ac:dyDescent="0.25">
      <c r="B18" s="43" t="s">
        <v>779</v>
      </c>
      <c r="C18" s="40" t="s">
        <v>919</v>
      </c>
      <c r="D18" s="51">
        <v>126</v>
      </c>
    </row>
    <row r="19" spans="2:4" ht="31.5" x14ac:dyDescent="0.25">
      <c r="B19" s="43" t="s">
        <v>781</v>
      </c>
      <c r="C19" s="17" t="s">
        <v>652</v>
      </c>
      <c r="D19" s="56">
        <v>106</v>
      </c>
    </row>
    <row r="20" spans="2:4" ht="15.75" x14ac:dyDescent="0.25">
      <c r="B20" s="43" t="s">
        <v>783</v>
      </c>
      <c r="C20" s="17" t="s">
        <v>916</v>
      </c>
      <c r="D20" s="51">
        <v>115</v>
      </c>
    </row>
    <row r="21" spans="2:4" ht="15.75" x14ac:dyDescent="0.25">
      <c r="B21" s="43"/>
      <c r="C21" s="49" t="s">
        <v>728</v>
      </c>
      <c r="D21" s="60">
        <f>SUM(D10:D20)</f>
        <v>5368</v>
      </c>
    </row>
    <row r="22" spans="2:4" ht="15.75" x14ac:dyDescent="0.25">
      <c r="B22" s="43"/>
      <c r="C22" s="49"/>
      <c r="D22" s="60"/>
    </row>
    <row r="23" spans="2:4" ht="15.75" x14ac:dyDescent="0.25">
      <c r="B23" s="43" t="s">
        <v>787</v>
      </c>
      <c r="C23" s="49" t="s">
        <v>730</v>
      </c>
      <c r="D23" s="48"/>
    </row>
    <row r="24" spans="2:4" ht="78.75" x14ac:dyDescent="0.25">
      <c r="B24" s="43" t="s">
        <v>789</v>
      </c>
      <c r="C24" s="40" t="s">
        <v>928</v>
      </c>
      <c r="D24" s="51">
        <v>3388</v>
      </c>
    </row>
    <row r="25" spans="2:4" ht="31.5" x14ac:dyDescent="0.25">
      <c r="B25" s="43" t="s">
        <v>790</v>
      </c>
      <c r="C25" s="40" t="s">
        <v>752</v>
      </c>
      <c r="D25" s="51">
        <v>495</v>
      </c>
    </row>
    <row r="26" spans="2:4" ht="15.75" x14ac:dyDescent="0.25">
      <c r="B26" s="43" t="s">
        <v>791</v>
      </c>
      <c r="C26" s="40" t="s">
        <v>403</v>
      </c>
      <c r="D26" s="51">
        <v>191</v>
      </c>
    </row>
    <row r="27" spans="2:4" ht="15.75" x14ac:dyDescent="0.25">
      <c r="B27" s="43" t="s">
        <v>792</v>
      </c>
      <c r="C27" s="40" t="s">
        <v>753</v>
      </c>
      <c r="D27" s="51">
        <v>145</v>
      </c>
    </row>
    <row r="28" spans="2:4" ht="15.75" x14ac:dyDescent="0.25">
      <c r="B28" s="43" t="s">
        <v>793</v>
      </c>
      <c r="C28" s="40" t="s">
        <v>754</v>
      </c>
      <c r="D28" s="51">
        <v>125</v>
      </c>
    </row>
    <row r="29" spans="2:4" ht="15.75" x14ac:dyDescent="0.25">
      <c r="B29" s="43" t="s">
        <v>794</v>
      </c>
      <c r="C29" s="40" t="s">
        <v>718</v>
      </c>
      <c r="D29" s="51">
        <v>375</v>
      </c>
    </row>
    <row r="30" spans="2:4" ht="15.75" x14ac:dyDescent="0.25">
      <c r="B30" s="43" t="s">
        <v>795</v>
      </c>
      <c r="C30" s="40" t="s">
        <v>727</v>
      </c>
      <c r="D30" s="51">
        <v>310</v>
      </c>
    </row>
    <row r="31" spans="2:4" ht="15.75" x14ac:dyDescent="0.25">
      <c r="B31" s="43" t="s">
        <v>796</v>
      </c>
      <c r="C31" s="40" t="s">
        <v>731</v>
      </c>
      <c r="D31" s="51">
        <v>356</v>
      </c>
    </row>
    <row r="32" spans="2:4" ht="15.75" x14ac:dyDescent="0.25">
      <c r="B32" s="43" t="s">
        <v>797</v>
      </c>
      <c r="C32" s="40" t="s">
        <v>758</v>
      </c>
      <c r="D32" s="51">
        <v>306</v>
      </c>
    </row>
    <row r="33" spans="2:4" ht="47.25" x14ac:dyDescent="0.25">
      <c r="B33" s="43" t="s">
        <v>798</v>
      </c>
      <c r="C33" s="62" t="s">
        <v>508</v>
      </c>
      <c r="D33" s="51">
        <v>350</v>
      </c>
    </row>
    <row r="34" spans="2:4" ht="15.75" x14ac:dyDescent="0.25">
      <c r="B34" s="43" t="s">
        <v>799</v>
      </c>
      <c r="C34" s="40" t="s">
        <v>677</v>
      </c>
      <c r="D34" s="51">
        <v>300</v>
      </c>
    </row>
    <row r="35" spans="2:4" ht="15.75" x14ac:dyDescent="0.25">
      <c r="B35" s="43" t="s">
        <v>800</v>
      </c>
      <c r="C35" s="40" t="s">
        <v>918</v>
      </c>
      <c r="D35" s="51">
        <v>126</v>
      </c>
    </row>
    <row r="36" spans="2:4" ht="31.5" x14ac:dyDescent="0.25">
      <c r="B36" s="43" t="s">
        <v>802</v>
      </c>
      <c r="C36" s="17" t="s">
        <v>652</v>
      </c>
      <c r="D36" s="56">
        <v>106</v>
      </c>
    </row>
    <row r="37" spans="2:4" ht="15.75" x14ac:dyDescent="0.25">
      <c r="B37" s="43" t="s">
        <v>803</v>
      </c>
      <c r="C37" s="17" t="s">
        <v>916</v>
      </c>
      <c r="D37" s="51">
        <v>115</v>
      </c>
    </row>
    <row r="38" spans="2:4" ht="31.5" x14ac:dyDescent="0.25">
      <c r="B38" s="43" t="s">
        <v>804</v>
      </c>
      <c r="C38" s="40" t="s">
        <v>759</v>
      </c>
      <c r="D38" s="51">
        <v>601</v>
      </c>
    </row>
    <row r="39" spans="2:4" ht="15.75" x14ac:dyDescent="0.25">
      <c r="B39" s="43" t="s">
        <v>805</v>
      </c>
      <c r="C39" s="40" t="s">
        <v>760</v>
      </c>
      <c r="D39" s="51">
        <v>933</v>
      </c>
    </row>
    <row r="40" spans="2:4" ht="15.75" x14ac:dyDescent="0.25">
      <c r="B40" s="43"/>
      <c r="C40" s="49" t="s">
        <v>761</v>
      </c>
      <c r="D40" s="75">
        <f>D24+D25+D26+D27+D28+D29+D30+D31+D32+D33+D34+D35+D36+D37+D38</f>
        <v>7289</v>
      </c>
    </row>
    <row r="41" spans="2:4" ht="15.75" x14ac:dyDescent="0.25">
      <c r="B41" s="43"/>
      <c r="C41" s="49" t="s">
        <v>762</v>
      </c>
      <c r="D41" s="75">
        <f>D24+D25+D26+D27+D28+D29+D30+D31+D32+D33+D34+D35+D36+D37+D39</f>
        <v>7621</v>
      </c>
    </row>
    <row r="42" spans="2:4" ht="15.75" x14ac:dyDescent="0.25">
      <c r="B42" s="43"/>
      <c r="C42" s="49"/>
      <c r="D42" s="60"/>
    </row>
    <row r="43" spans="2:4" ht="31.5" x14ac:dyDescent="0.25">
      <c r="B43" s="43"/>
      <c r="C43" s="49" t="s">
        <v>1019</v>
      </c>
      <c r="D43" s="48"/>
    </row>
    <row r="44" spans="2:4" ht="15.75" x14ac:dyDescent="0.25">
      <c r="B44" s="43" t="s">
        <v>807</v>
      </c>
      <c r="C44" s="49" t="s">
        <v>738</v>
      </c>
      <c r="D44" s="48"/>
    </row>
    <row r="45" spans="2:4" ht="15.75" x14ac:dyDescent="0.25">
      <c r="B45" s="43" t="s">
        <v>1020</v>
      </c>
      <c r="C45" s="40" t="s">
        <v>765</v>
      </c>
      <c r="D45" s="51">
        <v>308</v>
      </c>
    </row>
    <row r="46" spans="2:4" ht="15.75" x14ac:dyDescent="0.25">
      <c r="B46" s="43" t="s">
        <v>1021</v>
      </c>
      <c r="C46" s="40" t="s">
        <v>767</v>
      </c>
      <c r="D46" s="51">
        <v>308</v>
      </c>
    </row>
    <row r="47" spans="2:4" ht="15.75" x14ac:dyDescent="0.25">
      <c r="B47" s="43" t="s">
        <v>1022</v>
      </c>
      <c r="C47" s="40" t="s">
        <v>929</v>
      </c>
      <c r="D47" s="51">
        <v>308</v>
      </c>
    </row>
    <row r="48" spans="2:4" ht="15.75" x14ac:dyDescent="0.25">
      <c r="B48" s="43" t="s">
        <v>1023</v>
      </c>
      <c r="C48" s="40" t="s">
        <v>770</v>
      </c>
      <c r="D48" s="51">
        <v>308</v>
      </c>
    </row>
    <row r="49" spans="2:4" ht="15.75" x14ac:dyDescent="0.25">
      <c r="B49" s="43" t="s">
        <v>1024</v>
      </c>
      <c r="C49" s="40" t="s">
        <v>772</v>
      </c>
      <c r="D49" s="51">
        <v>308</v>
      </c>
    </row>
    <row r="50" spans="2:4" ht="15.75" x14ac:dyDescent="0.25">
      <c r="B50" s="43" t="s">
        <v>1025</v>
      </c>
      <c r="C50" s="40" t="s">
        <v>774</v>
      </c>
      <c r="D50" s="51">
        <v>308</v>
      </c>
    </row>
    <row r="51" spans="2:4" ht="15.75" x14ac:dyDescent="0.25">
      <c r="B51" s="43" t="s">
        <v>1026</v>
      </c>
      <c r="C51" s="40" t="s">
        <v>776</v>
      </c>
      <c r="D51" s="51">
        <v>308</v>
      </c>
    </row>
    <row r="52" spans="2:4" ht="15.75" x14ac:dyDescent="0.25">
      <c r="B52" s="43" t="s">
        <v>1027</v>
      </c>
      <c r="C52" s="40" t="s">
        <v>778</v>
      </c>
      <c r="D52" s="51">
        <v>308</v>
      </c>
    </row>
    <row r="53" spans="2:4" ht="15.75" x14ac:dyDescent="0.25">
      <c r="B53" s="43" t="s">
        <v>1028</v>
      </c>
      <c r="C53" s="40" t="s">
        <v>780</v>
      </c>
      <c r="D53" s="51">
        <v>308</v>
      </c>
    </row>
    <row r="54" spans="2:4" ht="15.75" x14ac:dyDescent="0.25">
      <c r="B54" s="43" t="s">
        <v>1029</v>
      </c>
      <c r="C54" s="40" t="s">
        <v>782</v>
      </c>
      <c r="D54" s="51">
        <v>308</v>
      </c>
    </row>
    <row r="55" spans="2:4" ht="15.75" x14ac:dyDescent="0.25">
      <c r="B55" s="43" t="s">
        <v>1030</v>
      </c>
      <c r="C55" s="40" t="s">
        <v>784</v>
      </c>
      <c r="D55" s="51">
        <v>308</v>
      </c>
    </row>
    <row r="56" spans="2:4" ht="15.75" x14ac:dyDescent="0.25">
      <c r="B56" s="43" t="s">
        <v>1031</v>
      </c>
      <c r="C56" s="40" t="s">
        <v>785</v>
      </c>
      <c r="D56" s="51">
        <v>308</v>
      </c>
    </row>
    <row r="57" spans="2:4" ht="31.5" x14ac:dyDescent="0.25">
      <c r="B57" s="43" t="s">
        <v>1032</v>
      </c>
      <c r="C57" s="40" t="s">
        <v>752</v>
      </c>
      <c r="D57" s="51">
        <v>495</v>
      </c>
    </row>
    <row r="58" spans="2:4" ht="15.75" x14ac:dyDescent="0.25">
      <c r="B58" s="43" t="s">
        <v>1033</v>
      </c>
      <c r="C58" s="40" t="s">
        <v>403</v>
      </c>
      <c r="D58" s="51">
        <v>191</v>
      </c>
    </row>
    <row r="59" spans="2:4" ht="15.75" x14ac:dyDescent="0.25">
      <c r="B59" s="43" t="s">
        <v>1034</v>
      </c>
      <c r="C59" s="40" t="s">
        <v>753</v>
      </c>
      <c r="D59" s="51">
        <v>145</v>
      </c>
    </row>
    <row r="60" spans="2:4" ht="15.75" x14ac:dyDescent="0.25">
      <c r="B60" s="43" t="s">
        <v>1035</v>
      </c>
      <c r="C60" s="189" t="s">
        <v>416</v>
      </c>
      <c r="D60" s="56">
        <v>125</v>
      </c>
    </row>
    <row r="61" spans="2:4" ht="15.75" x14ac:dyDescent="0.25">
      <c r="B61" s="43" t="s">
        <v>1036</v>
      </c>
      <c r="C61" s="40" t="s">
        <v>786</v>
      </c>
      <c r="D61" s="51">
        <v>465</v>
      </c>
    </row>
    <row r="62" spans="2:4" ht="31.5" x14ac:dyDescent="0.25">
      <c r="B62" s="43" t="s">
        <v>1037</v>
      </c>
      <c r="C62" s="40" t="s">
        <v>463</v>
      </c>
      <c r="D62" s="51">
        <v>309</v>
      </c>
    </row>
    <row r="63" spans="2:4" ht="15.75" x14ac:dyDescent="0.25">
      <c r="B63" s="43" t="s">
        <v>1038</v>
      </c>
      <c r="C63" s="40" t="s">
        <v>1188</v>
      </c>
      <c r="D63" s="51">
        <v>441</v>
      </c>
    </row>
    <row r="64" spans="2:4" ht="15.75" x14ac:dyDescent="0.25">
      <c r="B64" s="43" t="s">
        <v>1039</v>
      </c>
      <c r="C64" s="40" t="s">
        <v>1189</v>
      </c>
      <c r="D64" s="51">
        <v>425</v>
      </c>
    </row>
    <row r="65" spans="2:4" ht="15.75" x14ac:dyDescent="0.25">
      <c r="B65" s="43" t="s">
        <v>1040</v>
      </c>
      <c r="C65" s="40" t="s">
        <v>718</v>
      </c>
      <c r="D65" s="51">
        <v>375</v>
      </c>
    </row>
    <row r="66" spans="2:4" ht="15.75" x14ac:dyDescent="0.25">
      <c r="B66" s="43" t="s">
        <v>1041</v>
      </c>
      <c r="C66" s="40" t="s">
        <v>357</v>
      </c>
      <c r="D66" s="51">
        <v>390</v>
      </c>
    </row>
    <row r="67" spans="2:4" ht="15.75" x14ac:dyDescent="0.25">
      <c r="B67" s="43" t="s">
        <v>1042</v>
      </c>
      <c r="C67" s="40" t="s">
        <v>677</v>
      </c>
      <c r="D67" s="51">
        <v>300</v>
      </c>
    </row>
    <row r="68" spans="2:4" ht="15.75" x14ac:dyDescent="0.25">
      <c r="B68" s="43" t="s">
        <v>1043</v>
      </c>
      <c r="C68" s="40" t="s">
        <v>919</v>
      </c>
      <c r="D68" s="51">
        <v>126</v>
      </c>
    </row>
    <row r="69" spans="2:4" ht="31.5" x14ac:dyDescent="0.25">
      <c r="B69" s="43" t="s">
        <v>1044</v>
      </c>
      <c r="C69" s="17" t="s">
        <v>652</v>
      </c>
      <c r="D69" s="56">
        <v>106</v>
      </c>
    </row>
    <row r="70" spans="2:4" ht="15.75" x14ac:dyDescent="0.25">
      <c r="B70" s="43" t="s">
        <v>1183</v>
      </c>
      <c r="C70" s="17" t="s">
        <v>916</v>
      </c>
      <c r="D70" s="51">
        <v>115</v>
      </c>
    </row>
    <row r="71" spans="2:4" ht="47.25" x14ac:dyDescent="0.25">
      <c r="B71" s="43" t="s">
        <v>1190</v>
      </c>
      <c r="C71" s="118" t="s">
        <v>1395</v>
      </c>
      <c r="D71" s="51">
        <v>596</v>
      </c>
    </row>
    <row r="72" spans="2:4" ht="31.5" x14ac:dyDescent="0.25">
      <c r="B72" s="43" t="s">
        <v>1196</v>
      </c>
      <c r="C72" s="118" t="s">
        <v>466</v>
      </c>
      <c r="D72" s="51">
        <v>320</v>
      </c>
    </row>
    <row r="73" spans="2:4" ht="47.25" x14ac:dyDescent="0.25">
      <c r="B73" s="43" t="s">
        <v>1352</v>
      </c>
      <c r="C73" s="40" t="s">
        <v>1419</v>
      </c>
      <c r="D73" s="51">
        <v>165</v>
      </c>
    </row>
    <row r="74" spans="2:4" ht="15.75" x14ac:dyDescent="0.25">
      <c r="B74" s="43"/>
      <c r="C74" s="49" t="s">
        <v>728</v>
      </c>
      <c r="D74" s="60">
        <f>SUM(D45:D73)</f>
        <v>8785</v>
      </c>
    </row>
    <row r="75" spans="2:4" ht="15.75" x14ac:dyDescent="0.25">
      <c r="B75" s="43"/>
      <c r="C75" s="49"/>
      <c r="D75" s="60"/>
    </row>
    <row r="76" spans="2:4" ht="15.75" x14ac:dyDescent="0.25">
      <c r="B76" s="43" t="s">
        <v>808</v>
      </c>
      <c r="C76" s="49" t="s">
        <v>788</v>
      </c>
      <c r="D76" s="48"/>
    </row>
    <row r="77" spans="2:4" ht="15.75" x14ac:dyDescent="0.25">
      <c r="B77" s="43" t="s">
        <v>1045</v>
      </c>
      <c r="C77" s="40" t="s">
        <v>765</v>
      </c>
      <c r="D77" s="51">
        <v>308</v>
      </c>
    </row>
    <row r="78" spans="2:4" ht="15.75" x14ac:dyDescent="0.25">
      <c r="B78" s="43" t="s">
        <v>1046</v>
      </c>
      <c r="C78" s="40" t="s">
        <v>767</v>
      </c>
      <c r="D78" s="51">
        <v>308</v>
      </c>
    </row>
    <row r="79" spans="2:4" ht="15.75" x14ac:dyDescent="0.25">
      <c r="B79" s="43" t="s">
        <v>1047</v>
      </c>
      <c r="C79" s="40" t="s">
        <v>929</v>
      </c>
      <c r="D79" s="51">
        <v>308</v>
      </c>
    </row>
    <row r="80" spans="2:4" ht="15.75" x14ac:dyDescent="0.25">
      <c r="B80" s="43" t="s">
        <v>1048</v>
      </c>
      <c r="C80" s="40" t="s">
        <v>770</v>
      </c>
      <c r="D80" s="51">
        <v>308</v>
      </c>
    </row>
    <row r="81" spans="2:4" ht="15.75" x14ac:dyDescent="0.25">
      <c r="B81" s="43" t="s">
        <v>1049</v>
      </c>
      <c r="C81" s="40" t="s">
        <v>772</v>
      </c>
      <c r="D81" s="51">
        <v>308</v>
      </c>
    </row>
    <row r="82" spans="2:4" ht="15.75" x14ac:dyDescent="0.25">
      <c r="B82" s="43" t="s">
        <v>1050</v>
      </c>
      <c r="C82" s="40" t="s">
        <v>774</v>
      </c>
      <c r="D82" s="51">
        <v>308</v>
      </c>
    </row>
    <row r="83" spans="2:4" ht="15.75" x14ac:dyDescent="0.25">
      <c r="B83" s="43" t="s">
        <v>1051</v>
      </c>
      <c r="C83" s="40" t="s">
        <v>776</v>
      </c>
      <c r="D83" s="51">
        <v>308</v>
      </c>
    </row>
    <row r="84" spans="2:4" ht="15.75" x14ac:dyDescent="0.25">
      <c r="B84" s="43" t="s">
        <v>1052</v>
      </c>
      <c r="C84" s="40" t="s">
        <v>778</v>
      </c>
      <c r="D84" s="51">
        <v>308</v>
      </c>
    </row>
    <row r="85" spans="2:4" ht="15.75" x14ac:dyDescent="0.25">
      <c r="B85" s="43" t="s">
        <v>1053</v>
      </c>
      <c r="C85" s="40" t="s">
        <v>780</v>
      </c>
      <c r="D85" s="51">
        <v>308</v>
      </c>
    </row>
    <row r="86" spans="2:4" ht="15.75" x14ac:dyDescent="0.25">
      <c r="B86" s="43" t="s">
        <v>1054</v>
      </c>
      <c r="C86" s="40" t="s">
        <v>782</v>
      </c>
      <c r="D86" s="51">
        <v>308</v>
      </c>
    </row>
    <row r="87" spans="2:4" ht="15.75" x14ac:dyDescent="0.25">
      <c r="B87" s="43" t="s">
        <v>1055</v>
      </c>
      <c r="C87" s="40" t="s">
        <v>784</v>
      </c>
      <c r="D87" s="51">
        <v>308</v>
      </c>
    </row>
    <row r="88" spans="2:4" ht="15.75" x14ac:dyDescent="0.25">
      <c r="B88" s="43" t="s">
        <v>1056</v>
      </c>
      <c r="C88" s="40" t="s">
        <v>801</v>
      </c>
      <c r="D88" s="51">
        <v>308</v>
      </c>
    </row>
    <row r="89" spans="2:4" ht="15.75" x14ac:dyDescent="0.25">
      <c r="B89" s="43" t="s">
        <v>1057</v>
      </c>
      <c r="C89" s="40" t="s">
        <v>785</v>
      </c>
      <c r="D89" s="51">
        <v>308</v>
      </c>
    </row>
    <row r="90" spans="2:4" ht="31.5" x14ac:dyDescent="0.25">
      <c r="B90" s="43" t="s">
        <v>1058</v>
      </c>
      <c r="C90" s="189" t="s">
        <v>408</v>
      </c>
      <c r="D90" s="51">
        <v>495</v>
      </c>
    </row>
    <row r="91" spans="2:4" ht="15.75" x14ac:dyDescent="0.25">
      <c r="B91" s="43" t="s">
        <v>1059</v>
      </c>
      <c r="C91" s="40" t="s">
        <v>403</v>
      </c>
      <c r="D91" s="51">
        <v>191</v>
      </c>
    </row>
    <row r="92" spans="2:4" ht="15.75" x14ac:dyDescent="0.25">
      <c r="B92" s="43" t="s">
        <v>1060</v>
      </c>
      <c r="C92" s="40" t="s">
        <v>753</v>
      </c>
      <c r="D92" s="51">
        <v>145</v>
      </c>
    </row>
    <row r="93" spans="2:4" ht="15.75" x14ac:dyDescent="0.25">
      <c r="B93" s="43" t="s">
        <v>1061</v>
      </c>
      <c r="C93" s="189" t="s">
        <v>416</v>
      </c>
      <c r="D93" s="53">
        <v>125</v>
      </c>
    </row>
    <row r="94" spans="2:4" ht="15.75" x14ac:dyDescent="0.25">
      <c r="B94" s="43" t="s">
        <v>1062</v>
      </c>
      <c r="C94" s="40" t="s">
        <v>786</v>
      </c>
      <c r="D94" s="51">
        <v>465</v>
      </c>
    </row>
    <row r="95" spans="2:4" ht="31.5" x14ac:dyDescent="0.25">
      <c r="B95" s="43" t="s">
        <v>1063</v>
      </c>
      <c r="C95" s="40" t="s">
        <v>463</v>
      </c>
      <c r="D95" s="51">
        <v>310</v>
      </c>
    </row>
    <row r="96" spans="2:4" ht="15.75" x14ac:dyDescent="0.25">
      <c r="B96" s="43" t="s">
        <v>1064</v>
      </c>
      <c r="C96" s="40" t="s">
        <v>1192</v>
      </c>
      <c r="D96" s="51">
        <v>441</v>
      </c>
    </row>
    <row r="97" spans="2:4" ht="15.75" x14ac:dyDescent="0.25">
      <c r="B97" s="43" t="s">
        <v>1065</v>
      </c>
      <c r="C97" s="40" t="s">
        <v>1193</v>
      </c>
      <c r="D97" s="51">
        <v>425</v>
      </c>
    </row>
    <row r="98" spans="2:4" ht="15.75" x14ac:dyDescent="0.25">
      <c r="B98" s="43" t="s">
        <v>1066</v>
      </c>
      <c r="C98" s="40" t="s">
        <v>718</v>
      </c>
      <c r="D98" s="51">
        <v>375</v>
      </c>
    </row>
    <row r="99" spans="2:4" ht="15.75" x14ac:dyDescent="0.25">
      <c r="B99" s="43" t="s">
        <v>1067</v>
      </c>
      <c r="C99" s="40" t="s">
        <v>357</v>
      </c>
      <c r="D99" s="51">
        <v>390</v>
      </c>
    </row>
    <row r="100" spans="2:4" ht="15.75" x14ac:dyDescent="0.25">
      <c r="B100" s="43" t="s">
        <v>1068</v>
      </c>
      <c r="C100" s="40" t="s">
        <v>731</v>
      </c>
      <c r="D100" s="51">
        <v>356</v>
      </c>
    </row>
    <row r="101" spans="2:4" ht="15.75" x14ac:dyDescent="0.25">
      <c r="B101" s="43" t="s">
        <v>1069</v>
      </c>
      <c r="C101" s="40" t="s">
        <v>732</v>
      </c>
      <c r="D101" s="51">
        <v>306</v>
      </c>
    </row>
    <row r="102" spans="2:4" ht="47.25" x14ac:dyDescent="0.25">
      <c r="B102" s="43" t="s">
        <v>1070</v>
      </c>
      <c r="C102" s="62" t="s">
        <v>508</v>
      </c>
      <c r="D102" s="51">
        <v>350</v>
      </c>
    </row>
    <row r="103" spans="2:4" ht="15.75" x14ac:dyDescent="0.25">
      <c r="B103" s="43" t="s">
        <v>1071</v>
      </c>
      <c r="C103" s="40" t="s">
        <v>677</v>
      </c>
      <c r="D103" s="51">
        <v>300</v>
      </c>
    </row>
    <row r="104" spans="2:4" ht="15.75" x14ac:dyDescent="0.25">
      <c r="B104" s="43" t="s">
        <v>1072</v>
      </c>
      <c r="C104" s="40" t="s">
        <v>918</v>
      </c>
      <c r="D104" s="51">
        <v>126</v>
      </c>
    </row>
    <row r="105" spans="2:4" ht="31.5" x14ac:dyDescent="0.25">
      <c r="B105" s="43" t="s">
        <v>1073</v>
      </c>
      <c r="C105" s="17" t="s">
        <v>652</v>
      </c>
      <c r="D105" s="56">
        <v>106</v>
      </c>
    </row>
    <row r="106" spans="2:4" ht="15.75" x14ac:dyDescent="0.25">
      <c r="B106" s="43" t="s">
        <v>1074</v>
      </c>
      <c r="C106" s="17" t="s">
        <v>916</v>
      </c>
      <c r="D106" s="51">
        <v>115</v>
      </c>
    </row>
    <row r="107" spans="2:4" ht="31.5" x14ac:dyDescent="0.25">
      <c r="B107" s="43" t="s">
        <v>1075</v>
      </c>
      <c r="C107" s="40" t="s">
        <v>1172</v>
      </c>
      <c r="D107" s="51">
        <v>601</v>
      </c>
    </row>
    <row r="108" spans="2:4" ht="15.75" x14ac:dyDescent="0.25">
      <c r="B108" s="43" t="s">
        <v>1184</v>
      </c>
      <c r="C108" s="40" t="s">
        <v>1173</v>
      </c>
      <c r="D108" s="51">
        <v>933</v>
      </c>
    </row>
    <row r="109" spans="2:4" ht="47.25" x14ac:dyDescent="0.25">
      <c r="B109" s="43" t="s">
        <v>1191</v>
      </c>
      <c r="C109" s="40" t="s">
        <v>1395</v>
      </c>
      <c r="D109" s="51">
        <v>596</v>
      </c>
    </row>
    <row r="110" spans="2:4" ht="31.5" x14ac:dyDescent="0.25">
      <c r="B110" s="43" t="s">
        <v>1197</v>
      </c>
      <c r="C110" s="40" t="s">
        <v>466</v>
      </c>
      <c r="D110" s="51">
        <v>320</v>
      </c>
    </row>
    <row r="111" spans="2:4" ht="94.5" x14ac:dyDescent="0.25">
      <c r="B111" s="43" t="s">
        <v>1353</v>
      </c>
      <c r="C111" s="40" t="s">
        <v>1355</v>
      </c>
      <c r="D111" s="51">
        <v>165</v>
      </c>
    </row>
    <row r="112" spans="2:4" ht="15.75" x14ac:dyDescent="0.25">
      <c r="B112" s="43"/>
      <c r="C112" s="49" t="s">
        <v>806</v>
      </c>
      <c r="D112" s="59">
        <f>D77+D78+D79+D80+D81+D82+D83+D84+D85+D86+D87+D88+D89+D90+D91+D92+D93+D94+D95+D96+D97+D98+D99+D100+D101+D102+D103+D104+D105+D106+D107+D109+D110+D111</f>
        <v>10707</v>
      </c>
    </row>
    <row r="113" spans="2:4" ht="15.75" x14ac:dyDescent="0.25">
      <c r="B113" s="43"/>
      <c r="C113" s="49" t="s">
        <v>762</v>
      </c>
      <c r="D113" s="75">
        <f>D77+D78+D79+D80+D81+D82+D83+D84+D85+D86+D87+D88+D90+D91+D92+D93+D94+D95+D96+D97+D98+D99+D100+D101+D102+D103+D104+D105+D106+D108+D109+D110+D89+D111</f>
        <v>11039</v>
      </c>
    </row>
    <row r="114" spans="2:4" ht="15.75" x14ac:dyDescent="0.25">
      <c r="B114" s="43"/>
      <c r="C114" s="49"/>
      <c r="D114" s="60"/>
    </row>
    <row r="115" spans="2:4" ht="47.25" x14ac:dyDescent="0.25">
      <c r="B115" s="43"/>
      <c r="C115" s="49" t="s">
        <v>1384</v>
      </c>
      <c r="D115" s="48"/>
    </row>
    <row r="116" spans="2:4" ht="15.75" x14ac:dyDescent="0.25">
      <c r="B116" s="43" t="s">
        <v>1076</v>
      </c>
      <c r="C116" s="40" t="s">
        <v>765</v>
      </c>
      <c r="D116" s="51">
        <v>308</v>
      </c>
    </row>
    <row r="117" spans="2:4" ht="15.75" x14ac:dyDescent="0.25">
      <c r="B117" s="43" t="s">
        <v>1077</v>
      </c>
      <c r="C117" s="40" t="s">
        <v>767</v>
      </c>
      <c r="D117" s="51">
        <v>308</v>
      </c>
    </row>
    <row r="118" spans="2:4" ht="15.75" x14ac:dyDescent="0.25">
      <c r="B118" s="43" t="s">
        <v>1078</v>
      </c>
      <c r="C118" s="40" t="s">
        <v>929</v>
      </c>
      <c r="D118" s="51">
        <v>308</v>
      </c>
    </row>
    <row r="119" spans="2:4" ht="15.75" x14ac:dyDescent="0.25">
      <c r="B119" s="43" t="s">
        <v>1079</v>
      </c>
      <c r="C119" s="40" t="s">
        <v>809</v>
      </c>
      <c r="D119" s="51">
        <v>308</v>
      </c>
    </row>
    <row r="120" spans="2:4" ht="15.75" x14ac:dyDescent="0.25">
      <c r="B120" s="43" t="s">
        <v>1080</v>
      </c>
      <c r="C120" s="40" t="s">
        <v>774</v>
      </c>
      <c r="D120" s="51">
        <v>308</v>
      </c>
    </row>
    <row r="121" spans="2:4" ht="15.75" x14ac:dyDescent="0.25">
      <c r="B121" s="43" t="s">
        <v>1081</v>
      </c>
      <c r="C121" s="40" t="s">
        <v>810</v>
      </c>
      <c r="D121" s="51">
        <v>155</v>
      </c>
    </row>
    <row r="122" spans="2:4" ht="31.5" x14ac:dyDescent="0.25">
      <c r="B122" s="43" t="s">
        <v>1082</v>
      </c>
      <c r="C122" s="40" t="s">
        <v>463</v>
      </c>
      <c r="D122" s="51">
        <v>309</v>
      </c>
    </row>
    <row r="123" spans="2:4" ht="15.75" x14ac:dyDescent="0.25">
      <c r="B123" s="43" t="s">
        <v>1083</v>
      </c>
      <c r="C123" s="40" t="s">
        <v>1192</v>
      </c>
      <c r="D123" s="51">
        <v>441</v>
      </c>
    </row>
    <row r="124" spans="2:4" ht="15.75" x14ac:dyDescent="0.25">
      <c r="B124" s="43" t="s">
        <v>1084</v>
      </c>
      <c r="C124" s="40" t="s">
        <v>1193</v>
      </c>
      <c r="D124" s="51">
        <v>425</v>
      </c>
    </row>
    <row r="125" spans="2:4" ht="15.75" x14ac:dyDescent="0.25">
      <c r="B125" s="43" t="s">
        <v>1185</v>
      </c>
      <c r="C125" s="40" t="s">
        <v>357</v>
      </c>
      <c r="D125" s="51">
        <v>390</v>
      </c>
    </row>
    <row r="126" spans="2:4" ht="47.25" x14ac:dyDescent="0.25">
      <c r="B126" s="43" t="s">
        <v>1194</v>
      </c>
      <c r="C126" s="40" t="s">
        <v>1395</v>
      </c>
      <c r="D126" s="51">
        <v>596</v>
      </c>
    </row>
    <row r="127" spans="2:4" ht="31.5" x14ac:dyDescent="0.25">
      <c r="B127" s="43" t="s">
        <v>1198</v>
      </c>
      <c r="C127" s="40" t="s">
        <v>466</v>
      </c>
      <c r="D127" s="51">
        <v>320</v>
      </c>
    </row>
    <row r="128" spans="2:4" ht="94.5" x14ac:dyDescent="0.25">
      <c r="B128" s="43" t="s">
        <v>1354</v>
      </c>
      <c r="C128" s="40" t="s">
        <v>1355</v>
      </c>
      <c r="D128" s="51">
        <v>165</v>
      </c>
    </row>
    <row r="129" spans="2:4" ht="15.75" x14ac:dyDescent="0.25">
      <c r="B129" s="43"/>
      <c r="C129" s="49" t="s">
        <v>723</v>
      </c>
      <c r="D129" s="60">
        <f>SUM(D116:D128)</f>
        <v>4341</v>
      </c>
    </row>
    <row r="130" spans="2:4" ht="15.75" x14ac:dyDescent="0.25">
      <c r="B130" s="43"/>
      <c r="C130" s="49"/>
      <c r="D130" s="48"/>
    </row>
    <row r="131" spans="2:4" ht="47.25" x14ac:dyDescent="0.25">
      <c r="B131" s="43"/>
      <c r="C131" s="49" t="s">
        <v>1402</v>
      </c>
      <c r="D131" s="48"/>
    </row>
    <row r="132" spans="2:4" ht="15.75" x14ac:dyDescent="0.25">
      <c r="B132" s="43" t="s">
        <v>1403</v>
      </c>
      <c r="C132" s="40" t="s">
        <v>765</v>
      </c>
      <c r="D132" s="51">
        <v>308</v>
      </c>
    </row>
    <row r="133" spans="2:4" ht="15.75" x14ac:dyDescent="0.25">
      <c r="B133" s="43" t="s">
        <v>1404</v>
      </c>
      <c r="C133" s="40" t="s">
        <v>929</v>
      </c>
      <c r="D133" s="51">
        <v>308</v>
      </c>
    </row>
    <row r="134" spans="2:4" ht="15.75" x14ac:dyDescent="0.25">
      <c r="B134" s="43" t="s">
        <v>1405</v>
      </c>
      <c r="C134" s="40" t="s">
        <v>1416</v>
      </c>
      <c r="D134" s="51">
        <v>308</v>
      </c>
    </row>
    <row r="135" spans="2:4" ht="15.75" x14ac:dyDescent="0.25">
      <c r="B135" s="43" t="s">
        <v>1406</v>
      </c>
      <c r="C135" s="40" t="s">
        <v>1415</v>
      </c>
      <c r="D135" s="51">
        <v>308</v>
      </c>
    </row>
    <row r="136" spans="2:4" ht="15.75" x14ac:dyDescent="0.25">
      <c r="B136" s="43" t="s">
        <v>1407</v>
      </c>
      <c r="C136" s="40" t="s">
        <v>810</v>
      </c>
      <c r="D136" s="51">
        <v>155</v>
      </c>
    </row>
    <row r="137" spans="2:4" ht="31.5" x14ac:dyDescent="0.25">
      <c r="B137" s="43" t="s">
        <v>1408</v>
      </c>
      <c r="C137" s="40" t="s">
        <v>463</v>
      </c>
      <c r="D137" s="51">
        <v>309</v>
      </c>
    </row>
    <row r="138" spans="2:4" ht="15.75" x14ac:dyDescent="0.25">
      <c r="B138" s="43" t="s">
        <v>1409</v>
      </c>
      <c r="C138" s="40" t="s">
        <v>1192</v>
      </c>
      <c r="D138" s="51">
        <v>441</v>
      </c>
    </row>
    <row r="139" spans="2:4" ht="15.75" x14ac:dyDescent="0.25">
      <c r="B139" s="43" t="s">
        <v>1410</v>
      </c>
      <c r="C139" s="40" t="s">
        <v>1193</v>
      </c>
      <c r="D139" s="51">
        <v>425</v>
      </c>
    </row>
    <row r="140" spans="2:4" ht="15.75" x14ac:dyDescent="0.25">
      <c r="B140" s="43" t="s">
        <v>1411</v>
      </c>
      <c r="C140" s="40" t="s">
        <v>357</v>
      </c>
      <c r="D140" s="51">
        <v>390</v>
      </c>
    </row>
    <row r="141" spans="2:4" ht="47.25" x14ac:dyDescent="0.25">
      <c r="B141" s="43" t="s">
        <v>1412</v>
      </c>
      <c r="C141" s="40" t="s">
        <v>1395</v>
      </c>
      <c r="D141" s="51">
        <v>596</v>
      </c>
    </row>
    <row r="142" spans="2:4" ht="31.5" x14ac:dyDescent="0.25">
      <c r="B142" s="43" t="s">
        <v>1413</v>
      </c>
      <c r="C142" s="40" t="s">
        <v>466</v>
      </c>
      <c r="D142" s="51">
        <v>320</v>
      </c>
    </row>
    <row r="143" spans="2:4" ht="31.5" x14ac:dyDescent="0.25">
      <c r="B143" s="43" t="s">
        <v>1414</v>
      </c>
      <c r="C143" s="40" t="s">
        <v>1417</v>
      </c>
      <c r="D143" s="51">
        <v>165</v>
      </c>
    </row>
    <row r="144" spans="2:4" ht="15.75" x14ac:dyDescent="0.25">
      <c r="B144" s="43"/>
      <c r="C144" s="49" t="s">
        <v>723</v>
      </c>
      <c r="D144" s="60">
        <f>SUM(D132:D143)</f>
        <v>4033</v>
      </c>
    </row>
    <row r="145" spans="2:4" ht="15.75" x14ac:dyDescent="0.25">
      <c r="B145" s="43"/>
      <c r="C145" s="189"/>
      <c r="D145" s="46"/>
    </row>
    <row r="146" spans="2:4" ht="15.75" x14ac:dyDescent="0.25">
      <c r="B146" s="43"/>
      <c r="C146" s="142" t="s">
        <v>110</v>
      </c>
      <c r="D146" s="135"/>
    </row>
    <row r="147" spans="2:4" ht="15.75" x14ac:dyDescent="0.25">
      <c r="B147" s="43" t="s">
        <v>111</v>
      </c>
      <c r="C147" s="17" t="s">
        <v>114</v>
      </c>
      <c r="D147" s="45">
        <v>601</v>
      </c>
    </row>
    <row r="148" spans="2:4" ht="15.75" x14ac:dyDescent="0.25">
      <c r="B148" s="43" t="s">
        <v>115</v>
      </c>
      <c r="C148" s="189" t="s">
        <v>117</v>
      </c>
      <c r="D148" s="45">
        <v>460</v>
      </c>
    </row>
    <row r="149" spans="2:4" ht="15.75" x14ac:dyDescent="0.25">
      <c r="B149" s="43" t="s">
        <v>118</v>
      </c>
      <c r="C149" s="189" t="s">
        <v>120</v>
      </c>
      <c r="D149" s="45">
        <v>601</v>
      </c>
    </row>
    <row r="150" spans="2:4" ht="15.75" x14ac:dyDescent="0.25">
      <c r="B150" s="43" t="s">
        <v>121</v>
      </c>
      <c r="C150" s="189" t="s">
        <v>123</v>
      </c>
      <c r="D150" s="45">
        <v>601</v>
      </c>
    </row>
    <row r="151" spans="2:4" ht="15.75" x14ac:dyDescent="0.25">
      <c r="B151" s="43" t="s">
        <v>124</v>
      </c>
      <c r="C151" s="189" t="s">
        <v>126</v>
      </c>
      <c r="D151" s="45">
        <v>601</v>
      </c>
    </row>
    <row r="152" spans="2:4" ht="15.75" x14ac:dyDescent="0.25">
      <c r="B152" s="43" t="s">
        <v>127</v>
      </c>
      <c r="C152" s="189" t="s">
        <v>129</v>
      </c>
      <c r="D152" s="45">
        <v>601</v>
      </c>
    </row>
    <row r="153" spans="2:4" ht="15.75" x14ac:dyDescent="0.25">
      <c r="B153" s="43" t="s">
        <v>130</v>
      </c>
      <c r="C153" s="189" t="s">
        <v>132</v>
      </c>
      <c r="D153" s="45">
        <v>601</v>
      </c>
    </row>
    <row r="154" spans="2:4" ht="15.75" x14ac:dyDescent="0.25">
      <c r="B154" s="43" t="s">
        <v>133</v>
      </c>
      <c r="C154" s="189" t="s">
        <v>135</v>
      </c>
      <c r="D154" s="45">
        <v>601</v>
      </c>
    </row>
    <row r="155" spans="2:4" ht="15.75" x14ac:dyDescent="0.25">
      <c r="B155" s="43" t="s">
        <v>136</v>
      </c>
      <c r="C155" s="189" t="s">
        <v>138</v>
      </c>
      <c r="D155" s="45">
        <v>601</v>
      </c>
    </row>
    <row r="156" spans="2:4" ht="15.75" x14ac:dyDescent="0.25">
      <c r="B156" s="43" t="s">
        <v>139</v>
      </c>
      <c r="C156" s="189" t="s">
        <v>141</v>
      </c>
      <c r="D156" s="45">
        <v>601</v>
      </c>
    </row>
    <row r="157" spans="2:4" ht="15.75" x14ac:dyDescent="0.25">
      <c r="B157" s="43" t="s">
        <v>142</v>
      </c>
      <c r="C157" s="189" t="s">
        <v>144</v>
      </c>
      <c r="D157" s="45">
        <v>601</v>
      </c>
    </row>
    <row r="158" spans="2:4" ht="15.75" x14ac:dyDescent="0.25">
      <c r="B158" s="43" t="s">
        <v>145</v>
      </c>
      <c r="C158" s="189" t="s">
        <v>147</v>
      </c>
      <c r="D158" s="45">
        <v>755</v>
      </c>
    </row>
    <row r="159" spans="2:4" ht="15.75" x14ac:dyDescent="0.25">
      <c r="B159" s="43" t="s">
        <v>148</v>
      </c>
      <c r="C159" s="189" t="s">
        <v>150</v>
      </c>
      <c r="D159" s="45">
        <v>601</v>
      </c>
    </row>
    <row r="160" spans="2:4" ht="15.75" x14ac:dyDescent="0.25">
      <c r="B160" s="43" t="s">
        <v>151</v>
      </c>
      <c r="C160" s="189" t="s">
        <v>153</v>
      </c>
      <c r="D160" s="45">
        <v>601</v>
      </c>
    </row>
    <row r="161" spans="2:4" ht="15.75" x14ac:dyDescent="0.25">
      <c r="B161" s="43" t="s">
        <v>154</v>
      </c>
      <c r="C161" s="189" t="s">
        <v>156</v>
      </c>
      <c r="D161" s="45">
        <v>601</v>
      </c>
    </row>
    <row r="162" spans="2:4" ht="15.75" x14ac:dyDescent="0.25">
      <c r="B162" s="43" t="s">
        <v>157</v>
      </c>
      <c r="C162" s="189" t="s">
        <v>159</v>
      </c>
      <c r="D162" s="45">
        <v>460</v>
      </c>
    </row>
    <row r="163" spans="2:4" ht="15.75" x14ac:dyDescent="0.25">
      <c r="B163" s="43" t="s">
        <v>160</v>
      </c>
      <c r="C163" s="189" t="s">
        <v>162</v>
      </c>
      <c r="D163" s="45">
        <v>745</v>
      </c>
    </row>
    <row r="164" spans="2:4" ht="15.75" x14ac:dyDescent="0.25">
      <c r="B164" s="43" t="s">
        <v>163</v>
      </c>
      <c r="C164" s="189" t="s">
        <v>165</v>
      </c>
      <c r="D164" s="45">
        <v>755</v>
      </c>
    </row>
    <row r="165" spans="2:4" ht="31.5" x14ac:dyDescent="0.25">
      <c r="B165" s="43" t="s">
        <v>166</v>
      </c>
      <c r="C165" s="189" t="s">
        <v>168</v>
      </c>
      <c r="D165" s="45">
        <v>1000</v>
      </c>
    </row>
    <row r="166" spans="2:4" ht="15.75" x14ac:dyDescent="0.25">
      <c r="B166" s="43" t="s">
        <v>169</v>
      </c>
      <c r="C166" s="189" t="s">
        <v>171</v>
      </c>
      <c r="D166" s="45">
        <v>320</v>
      </c>
    </row>
    <row r="167" spans="2:4" ht="15.75" x14ac:dyDescent="0.25">
      <c r="B167" s="43" t="s">
        <v>172</v>
      </c>
      <c r="C167" s="189" t="s">
        <v>174</v>
      </c>
      <c r="D167" s="45">
        <v>601</v>
      </c>
    </row>
    <row r="168" spans="2:4" ht="15.75" x14ac:dyDescent="0.25">
      <c r="B168" s="43" t="s">
        <v>175</v>
      </c>
      <c r="C168" s="189" t="s">
        <v>177</v>
      </c>
      <c r="D168" s="45">
        <v>601</v>
      </c>
    </row>
    <row r="169" spans="2:4" ht="15.75" x14ac:dyDescent="0.25">
      <c r="B169" s="43" t="s">
        <v>178</v>
      </c>
      <c r="C169" s="189" t="s">
        <v>179</v>
      </c>
      <c r="D169" s="45">
        <v>745</v>
      </c>
    </row>
    <row r="170" spans="2:4" ht="31.5" x14ac:dyDescent="0.25">
      <c r="B170" s="43" t="s">
        <v>180</v>
      </c>
      <c r="C170" s="189" t="s">
        <v>182</v>
      </c>
      <c r="D170" s="45">
        <v>865</v>
      </c>
    </row>
    <row r="171" spans="2:4" ht="15.75" x14ac:dyDescent="0.25">
      <c r="B171" s="43" t="s">
        <v>183</v>
      </c>
      <c r="C171" s="189" t="s">
        <v>185</v>
      </c>
      <c r="D171" s="45">
        <v>845</v>
      </c>
    </row>
    <row r="172" spans="2:4" ht="15.75" x14ac:dyDescent="0.25">
      <c r="B172" s="43" t="s">
        <v>186</v>
      </c>
      <c r="C172" s="189" t="s">
        <v>188</v>
      </c>
      <c r="D172" s="45">
        <v>1805</v>
      </c>
    </row>
    <row r="173" spans="2:4" ht="15.75" x14ac:dyDescent="0.25">
      <c r="B173" s="43" t="s">
        <v>189</v>
      </c>
      <c r="C173" s="189" t="s">
        <v>191</v>
      </c>
      <c r="D173" s="45">
        <v>1805</v>
      </c>
    </row>
    <row r="174" spans="2:4" ht="31.5" x14ac:dyDescent="0.25">
      <c r="B174" s="43" t="s">
        <v>1342</v>
      </c>
      <c r="C174" s="189" t="s">
        <v>1344</v>
      </c>
      <c r="D174" s="45">
        <v>1389</v>
      </c>
    </row>
    <row r="175" spans="2:4" ht="31.5" x14ac:dyDescent="0.25">
      <c r="B175" s="43" t="s">
        <v>1343</v>
      </c>
      <c r="C175" s="189" t="s">
        <v>1345</v>
      </c>
      <c r="D175" s="45">
        <v>1389</v>
      </c>
    </row>
    <row r="176" spans="2:4" ht="31.5" x14ac:dyDescent="0.25">
      <c r="B176" s="43" t="s">
        <v>1346</v>
      </c>
      <c r="C176" s="189" t="s">
        <v>1347</v>
      </c>
      <c r="D176" s="45">
        <v>1389</v>
      </c>
    </row>
    <row r="177" spans="2:4" ht="47.25" x14ac:dyDescent="0.25">
      <c r="B177" s="43" t="s">
        <v>1348</v>
      </c>
      <c r="C177" s="189" t="s">
        <v>1349</v>
      </c>
      <c r="D177" s="45">
        <v>1517</v>
      </c>
    </row>
    <row r="178" spans="2:4" ht="47.25" x14ac:dyDescent="0.25">
      <c r="B178" s="43" t="s">
        <v>1350</v>
      </c>
      <c r="C178" s="189" t="s">
        <v>1351</v>
      </c>
      <c r="D178" s="45">
        <v>1185</v>
      </c>
    </row>
    <row r="179" spans="2:4" ht="15.75" x14ac:dyDescent="0.25">
      <c r="B179" s="43"/>
      <c r="C179" s="145"/>
      <c r="D179" s="45"/>
    </row>
    <row r="180" spans="2:4" ht="15.75" x14ac:dyDescent="0.25">
      <c r="B180" s="43"/>
      <c r="C180" s="134" t="s">
        <v>193</v>
      </c>
      <c r="D180" s="140"/>
    </row>
    <row r="181" spans="2:4" ht="15.75" x14ac:dyDescent="0.25">
      <c r="B181" s="43" t="s">
        <v>194</v>
      </c>
      <c r="C181" s="28" t="s">
        <v>196</v>
      </c>
      <c r="D181" s="45">
        <v>1000</v>
      </c>
    </row>
    <row r="182" spans="2:4" ht="15.75" x14ac:dyDescent="0.25">
      <c r="B182" s="43" t="s">
        <v>197</v>
      </c>
      <c r="C182" s="146" t="s">
        <v>199</v>
      </c>
      <c r="D182" s="45">
        <v>525</v>
      </c>
    </row>
    <row r="183" spans="2:4" ht="15.75" x14ac:dyDescent="0.25">
      <c r="B183" s="43" t="s">
        <v>200</v>
      </c>
      <c r="C183" s="146" t="s">
        <v>202</v>
      </c>
      <c r="D183" s="45">
        <v>1855</v>
      </c>
    </row>
    <row r="184" spans="2:4" ht="15.75" x14ac:dyDescent="0.25">
      <c r="B184" s="43" t="s">
        <v>203</v>
      </c>
      <c r="C184" s="147" t="s">
        <v>204</v>
      </c>
      <c r="D184" s="45">
        <v>586</v>
      </c>
    </row>
    <row r="185" spans="2:4" ht="15.75" x14ac:dyDescent="0.25">
      <c r="B185" s="43"/>
      <c r="C185" s="189"/>
      <c r="D185" s="46"/>
    </row>
    <row r="186" spans="2:4" ht="15.75" x14ac:dyDescent="0.25">
      <c r="B186" s="43"/>
      <c r="C186" s="134" t="s">
        <v>206</v>
      </c>
      <c r="D186" s="135"/>
    </row>
    <row r="187" spans="2:4" ht="31.5" x14ac:dyDescent="0.25">
      <c r="B187" s="43" t="s">
        <v>207</v>
      </c>
      <c r="C187" s="149" t="s">
        <v>209</v>
      </c>
      <c r="D187" s="45">
        <v>1215</v>
      </c>
    </row>
    <row r="188" spans="2:4" ht="15.75" x14ac:dyDescent="0.25">
      <c r="B188" s="43" t="s">
        <v>210</v>
      </c>
      <c r="C188" s="149" t="s">
        <v>212</v>
      </c>
      <c r="D188" s="45">
        <v>830</v>
      </c>
    </row>
    <row r="189" spans="2:4" ht="15.75" x14ac:dyDescent="0.25">
      <c r="B189" s="43" t="s">
        <v>213</v>
      </c>
      <c r="C189" s="149" t="s">
        <v>215</v>
      </c>
      <c r="D189" s="45">
        <v>520</v>
      </c>
    </row>
    <row r="190" spans="2:4" ht="15.75" x14ac:dyDescent="0.25">
      <c r="B190" s="43" t="s">
        <v>216</v>
      </c>
      <c r="C190" s="102" t="s">
        <v>218</v>
      </c>
      <c r="D190" s="45">
        <v>520</v>
      </c>
    </row>
    <row r="191" spans="2:4" ht="15.75" x14ac:dyDescent="0.25">
      <c r="B191" s="43" t="s">
        <v>219</v>
      </c>
      <c r="C191" s="150" t="s">
        <v>221</v>
      </c>
      <c r="D191" s="45">
        <v>450</v>
      </c>
    </row>
    <row r="192" spans="2:4" ht="15.75" x14ac:dyDescent="0.25">
      <c r="B192" s="43" t="s">
        <v>222</v>
      </c>
      <c r="C192" s="150" t="s">
        <v>224</v>
      </c>
      <c r="D192" s="45">
        <v>450</v>
      </c>
    </row>
    <row r="193" spans="2:4" ht="15.75" x14ac:dyDescent="0.25">
      <c r="B193" s="43" t="s">
        <v>225</v>
      </c>
      <c r="C193" s="149" t="s">
        <v>227</v>
      </c>
      <c r="D193" s="45">
        <v>436</v>
      </c>
    </row>
    <row r="194" spans="2:4" ht="15.75" x14ac:dyDescent="0.25">
      <c r="B194" s="43" t="s">
        <v>228</v>
      </c>
      <c r="C194" s="149" t="s">
        <v>230</v>
      </c>
      <c r="D194" s="45">
        <v>580</v>
      </c>
    </row>
    <row r="195" spans="2:4" ht="15.75" x14ac:dyDescent="0.25">
      <c r="B195" s="43" t="s">
        <v>231</v>
      </c>
      <c r="C195" s="149" t="s">
        <v>233</v>
      </c>
      <c r="D195" s="45">
        <v>546</v>
      </c>
    </row>
    <row r="196" spans="2:4" ht="15.75" x14ac:dyDescent="0.25">
      <c r="B196" s="43" t="s">
        <v>234</v>
      </c>
      <c r="C196" s="149" t="s">
        <v>236</v>
      </c>
      <c r="D196" s="45">
        <v>390</v>
      </c>
    </row>
    <row r="197" spans="2:4" ht="15.75" x14ac:dyDescent="0.25">
      <c r="B197" s="43" t="s">
        <v>237</v>
      </c>
      <c r="C197" s="149" t="s">
        <v>239</v>
      </c>
      <c r="D197" s="45">
        <v>815</v>
      </c>
    </row>
    <row r="198" spans="2:4" ht="15.75" x14ac:dyDescent="0.25">
      <c r="B198" s="43" t="s">
        <v>240</v>
      </c>
      <c r="C198" s="149" t="s">
        <v>242</v>
      </c>
      <c r="D198" s="45">
        <v>485</v>
      </c>
    </row>
    <row r="199" spans="2:4" ht="15.75" x14ac:dyDescent="0.25">
      <c r="B199" s="43" t="s">
        <v>243</v>
      </c>
      <c r="C199" s="149" t="s">
        <v>245</v>
      </c>
      <c r="D199" s="45">
        <v>461</v>
      </c>
    </row>
    <row r="200" spans="2:4" ht="15.75" x14ac:dyDescent="0.25">
      <c r="B200" s="43" t="s">
        <v>246</v>
      </c>
      <c r="C200" s="149" t="s">
        <v>248</v>
      </c>
      <c r="D200" s="45">
        <v>960</v>
      </c>
    </row>
    <row r="201" spans="2:4" ht="15.75" x14ac:dyDescent="0.25">
      <c r="B201" s="43" t="s">
        <v>249</v>
      </c>
      <c r="C201" s="149" t="s">
        <v>251</v>
      </c>
      <c r="D201" s="45">
        <v>485</v>
      </c>
    </row>
    <row r="202" spans="2:4" ht="15.75" x14ac:dyDescent="0.25">
      <c r="B202" s="43" t="s">
        <v>252</v>
      </c>
      <c r="C202" s="149" t="s">
        <v>254</v>
      </c>
      <c r="D202" s="45">
        <v>485</v>
      </c>
    </row>
    <row r="203" spans="2:4" ht="15.75" x14ac:dyDescent="0.25">
      <c r="B203" s="43" t="s">
        <v>255</v>
      </c>
      <c r="C203" s="149" t="s">
        <v>257</v>
      </c>
      <c r="D203" s="45">
        <v>485</v>
      </c>
    </row>
    <row r="204" spans="2:4" ht="15.75" x14ac:dyDescent="0.25">
      <c r="B204" s="43" t="s">
        <v>258</v>
      </c>
      <c r="C204" s="149" t="s">
        <v>260</v>
      </c>
      <c r="D204" s="45">
        <v>445</v>
      </c>
    </row>
    <row r="205" spans="2:4" ht="15.75" x14ac:dyDescent="0.25">
      <c r="B205" s="43" t="s">
        <v>261</v>
      </c>
      <c r="C205" s="149" t="s">
        <v>263</v>
      </c>
      <c r="D205" s="45">
        <v>650</v>
      </c>
    </row>
    <row r="206" spans="2:4" ht="15.75" x14ac:dyDescent="0.25">
      <c r="B206" s="43" t="s">
        <v>264</v>
      </c>
      <c r="C206" s="149" t="s">
        <v>266</v>
      </c>
      <c r="D206" s="45">
        <v>465</v>
      </c>
    </row>
    <row r="207" spans="2:4" ht="15.75" x14ac:dyDescent="0.25">
      <c r="B207" s="43" t="s">
        <v>267</v>
      </c>
      <c r="C207" s="149" t="s">
        <v>269</v>
      </c>
      <c r="D207" s="45">
        <v>485</v>
      </c>
    </row>
    <row r="208" spans="2:4" ht="15.75" x14ac:dyDescent="0.25">
      <c r="B208" s="43" t="s">
        <v>270</v>
      </c>
      <c r="C208" s="149" t="s">
        <v>272</v>
      </c>
      <c r="D208" s="45">
        <v>760</v>
      </c>
    </row>
    <row r="209" spans="2:4" ht="15.75" x14ac:dyDescent="0.25">
      <c r="B209" s="43" t="s">
        <v>273</v>
      </c>
      <c r="C209" s="149" t="s">
        <v>275</v>
      </c>
      <c r="D209" s="45">
        <v>460</v>
      </c>
    </row>
    <row r="210" spans="2:4" ht="15.75" x14ac:dyDescent="0.25">
      <c r="B210" s="43" t="s">
        <v>276</v>
      </c>
      <c r="C210" s="102" t="s">
        <v>278</v>
      </c>
      <c r="D210" s="45">
        <v>650</v>
      </c>
    </row>
    <row r="211" spans="2:4" ht="15.75" x14ac:dyDescent="0.25">
      <c r="B211" s="43" t="s">
        <v>279</v>
      </c>
      <c r="C211" s="149" t="s">
        <v>281</v>
      </c>
      <c r="D211" s="45">
        <v>485</v>
      </c>
    </row>
    <row r="212" spans="2:4" ht="15.75" x14ac:dyDescent="0.25">
      <c r="B212" s="43" t="s">
        <v>282</v>
      </c>
      <c r="C212" s="149" t="s">
        <v>284</v>
      </c>
      <c r="D212" s="45">
        <v>650</v>
      </c>
    </row>
    <row r="213" spans="2:4" ht="15.75" x14ac:dyDescent="0.25">
      <c r="B213" s="43" t="s">
        <v>285</v>
      </c>
      <c r="C213" s="149" t="s">
        <v>287</v>
      </c>
      <c r="D213" s="45">
        <v>625</v>
      </c>
    </row>
    <row r="214" spans="2:4" ht="15.75" x14ac:dyDescent="0.25">
      <c r="B214" s="43" t="s">
        <v>288</v>
      </c>
      <c r="C214" s="149" t="s">
        <v>290</v>
      </c>
      <c r="D214" s="45">
        <v>515</v>
      </c>
    </row>
    <row r="215" spans="2:4" ht="15.75" x14ac:dyDescent="0.25">
      <c r="B215" s="43" t="s">
        <v>291</v>
      </c>
      <c r="C215" s="149" t="s">
        <v>293</v>
      </c>
      <c r="D215" s="45">
        <v>830</v>
      </c>
    </row>
    <row r="216" spans="2:4" ht="15.75" x14ac:dyDescent="0.25">
      <c r="B216" s="43" t="s">
        <v>294</v>
      </c>
      <c r="C216" s="149" t="s">
        <v>296</v>
      </c>
      <c r="D216" s="45">
        <v>461</v>
      </c>
    </row>
    <row r="217" spans="2:4" ht="15.75" x14ac:dyDescent="0.25">
      <c r="B217" s="43" t="s">
        <v>297</v>
      </c>
      <c r="C217" s="149" t="s">
        <v>299</v>
      </c>
      <c r="D217" s="45">
        <v>485</v>
      </c>
    </row>
    <row r="218" spans="2:4" ht="15.75" x14ac:dyDescent="0.25">
      <c r="B218" s="43" t="s">
        <v>300</v>
      </c>
      <c r="C218" s="149" t="s">
        <v>302</v>
      </c>
      <c r="D218" s="45">
        <v>485</v>
      </c>
    </row>
    <row r="219" spans="2:4" ht="15.75" x14ac:dyDescent="0.25">
      <c r="B219" s="43" t="s">
        <v>303</v>
      </c>
      <c r="C219" s="149" t="s">
        <v>305</v>
      </c>
      <c r="D219" s="45">
        <v>520</v>
      </c>
    </row>
    <row r="220" spans="2:4" ht="31.5" x14ac:dyDescent="0.25">
      <c r="B220" s="43" t="s">
        <v>306</v>
      </c>
      <c r="C220" s="149" t="s">
        <v>308</v>
      </c>
      <c r="D220" s="45">
        <v>860</v>
      </c>
    </row>
    <row r="221" spans="2:4" ht="15.75" x14ac:dyDescent="0.25">
      <c r="B221" s="43" t="s">
        <v>309</v>
      </c>
      <c r="C221" s="149" t="s">
        <v>311</v>
      </c>
      <c r="D221" s="45">
        <v>485</v>
      </c>
    </row>
    <row r="222" spans="2:4" ht="15.75" x14ac:dyDescent="0.25">
      <c r="B222" s="43" t="s">
        <v>312</v>
      </c>
      <c r="C222" s="149" t="s">
        <v>314</v>
      </c>
      <c r="D222" s="45">
        <v>485</v>
      </c>
    </row>
    <row r="223" spans="2:4" ht="15.75" x14ac:dyDescent="0.25">
      <c r="B223" s="43" t="s">
        <v>315</v>
      </c>
      <c r="C223" s="149" t="s">
        <v>317</v>
      </c>
      <c r="D223" s="45">
        <v>260</v>
      </c>
    </row>
    <row r="224" spans="2:4" ht="15.75" x14ac:dyDescent="0.25">
      <c r="B224" s="43" t="s">
        <v>318</v>
      </c>
      <c r="C224" s="149" t="s">
        <v>320</v>
      </c>
      <c r="D224" s="45">
        <v>790</v>
      </c>
    </row>
    <row r="225" spans="2:4" ht="15.75" x14ac:dyDescent="0.25">
      <c r="B225" s="43" t="s">
        <v>321</v>
      </c>
      <c r="C225" s="149" t="s">
        <v>323</v>
      </c>
      <c r="D225" s="45">
        <v>1260</v>
      </c>
    </row>
    <row r="226" spans="2:4" ht="15.75" x14ac:dyDescent="0.25">
      <c r="B226" s="43" t="s">
        <v>324</v>
      </c>
      <c r="C226" s="149" t="s">
        <v>326</v>
      </c>
      <c r="D226" s="45">
        <v>460</v>
      </c>
    </row>
    <row r="227" spans="2:4" ht="15.75" x14ac:dyDescent="0.25">
      <c r="B227" s="43" t="s">
        <v>327</v>
      </c>
      <c r="C227" s="149" t="s">
        <v>329</v>
      </c>
      <c r="D227" s="45">
        <v>510</v>
      </c>
    </row>
    <row r="228" spans="2:4" ht="15.75" x14ac:dyDescent="0.25">
      <c r="B228" s="43" t="s">
        <v>330</v>
      </c>
      <c r="C228" s="149" t="s">
        <v>332</v>
      </c>
      <c r="D228" s="45">
        <v>445</v>
      </c>
    </row>
    <row r="229" spans="2:4" ht="15.75" x14ac:dyDescent="0.25">
      <c r="B229" s="43" t="s">
        <v>333</v>
      </c>
      <c r="C229" s="149" t="s">
        <v>335</v>
      </c>
      <c r="D229" s="45">
        <v>1490</v>
      </c>
    </row>
    <row r="230" spans="2:4" ht="15.75" x14ac:dyDescent="0.25">
      <c r="B230" s="43" t="s">
        <v>336</v>
      </c>
      <c r="C230" s="149" t="s">
        <v>338</v>
      </c>
      <c r="D230" s="45">
        <v>250</v>
      </c>
    </row>
    <row r="231" spans="2:4" ht="15.75" x14ac:dyDescent="0.25">
      <c r="B231" s="43" t="s">
        <v>339</v>
      </c>
      <c r="C231" s="149" t="s">
        <v>341</v>
      </c>
      <c r="D231" s="45">
        <v>265</v>
      </c>
    </row>
    <row r="232" spans="2:4" ht="15.75" x14ac:dyDescent="0.25">
      <c r="B232" s="43" t="s">
        <v>342</v>
      </c>
      <c r="C232" s="149" t="s">
        <v>344</v>
      </c>
      <c r="D232" s="45">
        <v>315</v>
      </c>
    </row>
    <row r="233" spans="2:4" ht="15.75" x14ac:dyDescent="0.25">
      <c r="B233" s="43" t="s">
        <v>345</v>
      </c>
      <c r="C233" s="149" t="s">
        <v>347</v>
      </c>
      <c r="D233" s="45">
        <v>1960</v>
      </c>
    </row>
    <row r="234" spans="2:4" ht="15.75" x14ac:dyDescent="0.25">
      <c r="B234" s="43" t="s">
        <v>348</v>
      </c>
      <c r="C234" s="149" t="s">
        <v>350</v>
      </c>
      <c r="D234" s="45">
        <v>1780</v>
      </c>
    </row>
    <row r="235" spans="2:4" ht="15.75" x14ac:dyDescent="0.25">
      <c r="B235" s="43" t="s">
        <v>351</v>
      </c>
      <c r="C235" s="149" t="s">
        <v>353</v>
      </c>
      <c r="D235" s="45">
        <v>933</v>
      </c>
    </row>
    <row r="236" spans="2:4" ht="15.75" x14ac:dyDescent="0.25">
      <c r="B236" s="43" t="s">
        <v>354</v>
      </c>
      <c r="C236" s="149" t="s">
        <v>355</v>
      </c>
      <c r="D236" s="45">
        <v>300</v>
      </c>
    </row>
    <row r="237" spans="2:4" ht="15.75" x14ac:dyDescent="0.25">
      <c r="B237" s="43" t="s">
        <v>356</v>
      </c>
      <c r="C237" s="149" t="s">
        <v>357</v>
      </c>
      <c r="D237" s="45">
        <v>390</v>
      </c>
    </row>
    <row r="238" spans="2:4" ht="15.75" x14ac:dyDescent="0.25">
      <c r="B238" s="43" t="s">
        <v>358</v>
      </c>
      <c r="C238" s="149" t="s">
        <v>359</v>
      </c>
      <c r="D238" s="45">
        <v>520</v>
      </c>
    </row>
    <row r="239" spans="2:4" ht="15.75" x14ac:dyDescent="0.25">
      <c r="B239" s="43" t="s">
        <v>360</v>
      </c>
      <c r="C239" s="149" t="s">
        <v>361</v>
      </c>
      <c r="D239" s="45">
        <v>650</v>
      </c>
    </row>
    <row r="240" spans="2:4" ht="15.75" x14ac:dyDescent="0.25">
      <c r="B240" s="43"/>
      <c r="C240" s="88"/>
      <c r="D240" s="45"/>
    </row>
    <row r="241" spans="2:4" ht="15.75" x14ac:dyDescent="0.25">
      <c r="B241" s="43"/>
      <c r="C241" s="151" t="s">
        <v>362</v>
      </c>
      <c r="D241" s="152"/>
    </row>
    <row r="242" spans="2:4" ht="15.75" x14ac:dyDescent="0.25">
      <c r="B242" s="43" t="s">
        <v>363</v>
      </c>
      <c r="C242" s="149" t="s">
        <v>365</v>
      </c>
      <c r="D242" s="45">
        <v>375</v>
      </c>
    </row>
    <row r="243" spans="2:4" ht="15.75" x14ac:dyDescent="0.25">
      <c r="B243" s="43" t="s">
        <v>366</v>
      </c>
      <c r="C243" s="102" t="s">
        <v>368</v>
      </c>
      <c r="D243" s="45">
        <v>2361</v>
      </c>
    </row>
    <row r="244" spans="2:4" ht="15.75" x14ac:dyDescent="0.25">
      <c r="B244" s="43" t="s">
        <v>369</v>
      </c>
      <c r="C244" s="40" t="s">
        <v>371</v>
      </c>
      <c r="D244" s="45">
        <v>605</v>
      </c>
    </row>
    <row r="245" spans="2:4" ht="78.75" x14ac:dyDescent="0.25">
      <c r="B245" s="43" t="s">
        <v>372</v>
      </c>
      <c r="C245" s="40" t="s">
        <v>1182</v>
      </c>
      <c r="D245" s="45">
        <v>686</v>
      </c>
    </row>
    <row r="246" spans="2:4" ht="15.75" x14ac:dyDescent="0.25">
      <c r="B246" s="43" t="s">
        <v>374</v>
      </c>
      <c r="C246" s="28" t="s">
        <v>376</v>
      </c>
      <c r="D246" s="45">
        <v>884</v>
      </c>
    </row>
    <row r="247" spans="2:4" ht="15.75" x14ac:dyDescent="0.25">
      <c r="B247" s="43" t="s">
        <v>377</v>
      </c>
      <c r="C247" s="101" t="s">
        <v>917</v>
      </c>
      <c r="D247" s="45">
        <v>1955</v>
      </c>
    </row>
    <row r="248" spans="2:4" ht="15.75" x14ac:dyDescent="0.25">
      <c r="B248" s="43" t="s">
        <v>379</v>
      </c>
      <c r="C248" s="149" t="s">
        <v>381</v>
      </c>
      <c r="D248" s="45">
        <v>1475</v>
      </c>
    </row>
    <row r="249" spans="2:4" ht="15.75" x14ac:dyDescent="0.25">
      <c r="B249" s="43"/>
      <c r="C249" s="88"/>
      <c r="D249" s="46"/>
    </row>
    <row r="250" spans="2:4" ht="15.75" x14ac:dyDescent="0.25">
      <c r="B250" s="43"/>
      <c r="C250" s="87" t="s">
        <v>400</v>
      </c>
      <c r="D250" s="46"/>
    </row>
    <row r="251" spans="2:4" ht="15.75" x14ac:dyDescent="0.25">
      <c r="B251" s="43" t="s">
        <v>401</v>
      </c>
      <c r="C251" s="102" t="s">
        <v>403</v>
      </c>
      <c r="D251" s="45">
        <v>191</v>
      </c>
    </row>
    <row r="252" spans="2:4" ht="15.75" x14ac:dyDescent="0.25">
      <c r="B252" s="43" t="s">
        <v>404</v>
      </c>
      <c r="C252" s="102" t="s">
        <v>922</v>
      </c>
      <c r="D252" s="45">
        <v>143</v>
      </c>
    </row>
    <row r="253" spans="2:4" ht="31.5" x14ac:dyDescent="0.25">
      <c r="B253" s="43" t="s">
        <v>406</v>
      </c>
      <c r="C253" s="102" t="s">
        <v>408</v>
      </c>
      <c r="D253" s="45">
        <v>495</v>
      </c>
    </row>
    <row r="254" spans="2:4" ht="31.5" x14ac:dyDescent="0.25">
      <c r="B254" s="43" t="s">
        <v>409</v>
      </c>
      <c r="C254" s="102" t="s">
        <v>910</v>
      </c>
      <c r="D254" s="45">
        <v>275</v>
      </c>
    </row>
    <row r="255" spans="2:4" ht="31.5" x14ac:dyDescent="0.25">
      <c r="B255" s="43" t="s">
        <v>411</v>
      </c>
      <c r="C255" s="32" t="s">
        <v>909</v>
      </c>
      <c r="D255" s="45">
        <v>306</v>
      </c>
    </row>
    <row r="256" spans="2:4" ht="15.75" x14ac:dyDescent="0.25">
      <c r="B256" s="43" t="s">
        <v>414</v>
      </c>
      <c r="C256" s="102" t="s">
        <v>416</v>
      </c>
      <c r="D256" s="45">
        <v>125</v>
      </c>
    </row>
    <row r="257" spans="2:4" ht="15.75" x14ac:dyDescent="0.25">
      <c r="B257" s="43" t="s">
        <v>417</v>
      </c>
      <c r="C257" s="102" t="s">
        <v>419</v>
      </c>
      <c r="D257" s="45">
        <v>180</v>
      </c>
    </row>
    <row r="258" spans="2:4" ht="15.75" x14ac:dyDescent="0.25">
      <c r="B258" s="43" t="s">
        <v>420</v>
      </c>
      <c r="C258" s="32" t="s">
        <v>422</v>
      </c>
      <c r="D258" s="45">
        <v>166</v>
      </c>
    </row>
    <row r="259" spans="2:4" ht="15.75" x14ac:dyDescent="0.25">
      <c r="B259" s="43" t="s">
        <v>423</v>
      </c>
      <c r="C259" s="102" t="s">
        <v>425</v>
      </c>
      <c r="D259" s="45">
        <v>145</v>
      </c>
    </row>
    <row r="260" spans="2:4" ht="15.75" x14ac:dyDescent="0.25">
      <c r="B260" s="43" t="s">
        <v>426</v>
      </c>
      <c r="C260" s="102" t="s">
        <v>428</v>
      </c>
      <c r="D260" s="45">
        <v>168</v>
      </c>
    </row>
    <row r="261" spans="2:4" ht="15.75" x14ac:dyDescent="0.25">
      <c r="B261" s="43" t="s">
        <v>429</v>
      </c>
      <c r="C261" s="102" t="s">
        <v>430</v>
      </c>
      <c r="D261" s="45">
        <v>178</v>
      </c>
    </row>
    <row r="262" spans="2:4" ht="15.75" x14ac:dyDescent="0.25">
      <c r="B262" s="43" t="s">
        <v>431</v>
      </c>
      <c r="C262" s="102" t="s">
        <v>433</v>
      </c>
      <c r="D262" s="45">
        <v>151</v>
      </c>
    </row>
    <row r="263" spans="2:4" ht="15.75" x14ac:dyDescent="0.25">
      <c r="B263" s="43" t="s">
        <v>434</v>
      </c>
      <c r="C263" s="102" t="s">
        <v>436</v>
      </c>
      <c r="D263" s="45">
        <v>133</v>
      </c>
    </row>
    <row r="264" spans="2:4" ht="15.75" x14ac:dyDescent="0.25">
      <c r="B264" s="43" t="s">
        <v>437</v>
      </c>
      <c r="C264" s="102" t="s">
        <v>439</v>
      </c>
      <c r="D264" s="45">
        <v>160</v>
      </c>
    </row>
    <row r="265" spans="2:4" ht="15.75" x14ac:dyDescent="0.25">
      <c r="B265" s="43" t="s">
        <v>440</v>
      </c>
      <c r="C265" s="33" t="s">
        <v>442</v>
      </c>
      <c r="D265" s="45">
        <v>130</v>
      </c>
    </row>
    <row r="266" spans="2:4" ht="15.75" x14ac:dyDescent="0.25">
      <c r="B266" s="43" t="s">
        <v>443</v>
      </c>
      <c r="C266" s="102" t="s">
        <v>445</v>
      </c>
      <c r="D266" s="45">
        <v>128</v>
      </c>
    </row>
    <row r="267" spans="2:4" ht="15.75" x14ac:dyDescent="0.25">
      <c r="B267" s="43" t="s">
        <v>446</v>
      </c>
      <c r="C267" s="102" t="s">
        <v>448</v>
      </c>
      <c r="D267" s="45">
        <v>155</v>
      </c>
    </row>
    <row r="268" spans="2:4" ht="15.75" x14ac:dyDescent="0.25">
      <c r="B268" s="43" t="s">
        <v>449</v>
      </c>
      <c r="C268" s="34" t="s">
        <v>451</v>
      </c>
      <c r="D268" s="45">
        <v>238</v>
      </c>
    </row>
    <row r="269" spans="2:4" ht="31.5" x14ac:dyDescent="0.25">
      <c r="B269" s="43" t="s">
        <v>452</v>
      </c>
      <c r="C269" s="191" t="s">
        <v>454</v>
      </c>
      <c r="D269" s="45">
        <v>213</v>
      </c>
    </row>
    <row r="270" spans="2:4" ht="15.75" x14ac:dyDescent="0.25">
      <c r="B270" s="43" t="s">
        <v>455</v>
      </c>
      <c r="C270" s="102" t="s">
        <v>457</v>
      </c>
      <c r="D270" s="45">
        <v>160</v>
      </c>
    </row>
    <row r="271" spans="2:4" ht="31.5" x14ac:dyDescent="0.25">
      <c r="B271" s="43" t="s">
        <v>458</v>
      </c>
      <c r="C271" s="32" t="s">
        <v>460</v>
      </c>
      <c r="D271" s="45">
        <v>244</v>
      </c>
    </row>
    <row r="272" spans="2:4" ht="31.5" x14ac:dyDescent="0.25">
      <c r="B272" s="43" t="s">
        <v>461</v>
      </c>
      <c r="C272" s="102" t="s">
        <v>463</v>
      </c>
      <c r="D272" s="45">
        <v>309</v>
      </c>
    </row>
    <row r="273" spans="2:4" ht="31.5" x14ac:dyDescent="0.25">
      <c r="B273" s="43" t="s">
        <v>464</v>
      </c>
      <c r="C273" s="102" t="s">
        <v>466</v>
      </c>
      <c r="D273" s="45">
        <v>320</v>
      </c>
    </row>
    <row r="274" spans="2:4" ht="31.5" x14ac:dyDescent="0.25">
      <c r="B274" s="43" t="s">
        <v>467</v>
      </c>
      <c r="C274" s="102" t="s">
        <v>469</v>
      </c>
      <c r="D274" s="45">
        <v>325</v>
      </c>
    </row>
    <row r="275" spans="2:4" ht="31.5" x14ac:dyDescent="0.25">
      <c r="B275" s="43" t="s">
        <v>470</v>
      </c>
      <c r="C275" s="40" t="s">
        <v>472</v>
      </c>
      <c r="D275" s="45">
        <v>460</v>
      </c>
    </row>
    <row r="276" spans="2:4" ht="31.5" x14ac:dyDescent="0.25">
      <c r="B276" s="43" t="s">
        <v>473</v>
      </c>
      <c r="C276" s="40" t="s">
        <v>475</v>
      </c>
      <c r="D276" s="45">
        <v>460</v>
      </c>
    </row>
    <row r="277" spans="2:4" ht="15.75" x14ac:dyDescent="0.25">
      <c r="B277" s="43" t="s">
        <v>476</v>
      </c>
      <c r="C277" s="38" t="s">
        <v>478</v>
      </c>
      <c r="D277" s="45">
        <v>511</v>
      </c>
    </row>
    <row r="278" spans="2:4" ht="31.5" x14ac:dyDescent="0.25">
      <c r="B278" s="43" t="s">
        <v>479</v>
      </c>
      <c r="C278" s="89" t="s">
        <v>481</v>
      </c>
      <c r="D278" s="45">
        <v>460</v>
      </c>
    </row>
    <row r="279" spans="2:4" ht="63" x14ac:dyDescent="0.25">
      <c r="B279" s="43" t="s">
        <v>482</v>
      </c>
      <c r="C279" s="40" t="s">
        <v>1394</v>
      </c>
      <c r="D279" s="45">
        <v>1071</v>
      </c>
    </row>
    <row r="280" spans="2:4" ht="47.25" x14ac:dyDescent="0.25">
      <c r="B280" s="43" t="s">
        <v>483</v>
      </c>
      <c r="C280" s="40" t="s">
        <v>1395</v>
      </c>
      <c r="D280" s="45">
        <v>596</v>
      </c>
    </row>
    <row r="281" spans="2:4" ht="78.75" x14ac:dyDescent="0.25">
      <c r="B281" s="43" t="s">
        <v>911</v>
      </c>
      <c r="C281" s="40" t="s">
        <v>1397</v>
      </c>
      <c r="D281" s="45">
        <v>1111</v>
      </c>
    </row>
    <row r="282" spans="2:4" ht="15.75" x14ac:dyDescent="0.25">
      <c r="B282" s="43" t="s">
        <v>1186</v>
      </c>
      <c r="C282" s="40" t="s">
        <v>484</v>
      </c>
      <c r="D282" s="45">
        <v>485</v>
      </c>
    </row>
    <row r="283" spans="2:4" ht="15.75" x14ac:dyDescent="0.25">
      <c r="B283" s="43" t="s">
        <v>1187</v>
      </c>
      <c r="C283" s="73" t="s">
        <v>912</v>
      </c>
      <c r="D283" s="45">
        <v>160</v>
      </c>
    </row>
    <row r="284" spans="2:4" ht="15.75" x14ac:dyDescent="0.25">
      <c r="B284" s="43" t="s">
        <v>1199</v>
      </c>
      <c r="C284" s="73" t="s">
        <v>1188</v>
      </c>
      <c r="D284" s="45">
        <v>441</v>
      </c>
    </row>
    <row r="285" spans="2:4" ht="15.75" x14ac:dyDescent="0.25">
      <c r="B285" s="43" t="s">
        <v>1248</v>
      </c>
      <c r="C285" s="73" t="s">
        <v>1189</v>
      </c>
      <c r="D285" s="45">
        <v>425</v>
      </c>
    </row>
    <row r="286" spans="2:4" ht="15.75" x14ac:dyDescent="0.25">
      <c r="B286" s="43" t="s">
        <v>1382</v>
      </c>
      <c r="C286" s="73" t="s">
        <v>1200</v>
      </c>
      <c r="D286" s="45">
        <v>240</v>
      </c>
    </row>
    <row r="287" spans="2:4" ht="47.25" x14ac:dyDescent="0.25">
      <c r="B287" s="43" t="s">
        <v>1386</v>
      </c>
      <c r="C287" s="73" t="s">
        <v>1249</v>
      </c>
      <c r="D287" s="45">
        <v>978</v>
      </c>
    </row>
    <row r="288" spans="2:4" ht="63" x14ac:dyDescent="0.25">
      <c r="B288" s="43" t="s">
        <v>1393</v>
      </c>
      <c r="C288" s="73" t="s">
        <v>1383</v>
      </c>
      <c r="D288" s="45">
        <v>1740</v>
      </c>
    </row>
    <row r="289" spans="2:4" ht="15.75" x14ac:dyDescent="0.25">
      <c r="B289" s="43" t="s">
        <v>1396</v>
      </c>
      <c r="C289" s="73" t="s">
        <v>1387</v>
      </c>
      <c r="D289" s="45">
        <v>577</v>
      </c>
    </row>
    <row r="290" spans="2:4" ht="15.75" x14ac:dyDescent="0.25">
      <c r="B290" s="43"/>
      <c r="C290" s="88"/>
      <c r="D290" s="153"/>
    </row>
    <row r="291" spans="2:4" ht="15.75" x14ac:dyDescent="0.25">
      <c r="B291" s="43"/>
      <c r="C291" s="155" t="s">
        <v>485</v>
      </c>
      <c r="D291" s="46"/>
    </row>
    <row r="292" spans="2:4" ht="15.75" x14ac:dyDescent="0.25">
      <c r="B292" s="43" t="s">
        <v>486</v>
      </c>
      <c r="C292" s="62" t="s">
        <v>488</v>
      </c>
      <c r="D292" s="45">
        <v>540</v>
      </c>
    </row>
    <row r="293" spans="2:4" ht="15.75" x14ac:dyDescent="0.25">
      <c r="B293" s="43" t="s">
        <v>489</v>
      </c>
      <c r="C293" s="62" t="s">
        <v>491</v>
      </c>
      <c r="D293" s="45">
        <v>1510</v>
      </c>
    </row>
    <row r="294" spans="2:4" ht="47.25" x14ac:dyDescent="0.25">
      <c r="B294" s="43" t="s">
        <v>492</v>
      </c>
      <c r="C294" s="62" t="s">
        <v>1195</v>
      </c>
      <c r="D294" s="45">
        <v>540</v>
      </c>
    </row>
    <row r="295" spans="2:4" ht="47.25" x14ac:dyDescent="0.25">
      <c r="B295" s="43" t="s">
        <v>494</v>
      </c>
      <c r="C295" s="62" t="s">
        <v>496</v>
      </c>
      <c r="D295" s="45">
        <v>540</v>
      </c>
    </row>
    <row r="296" spans="2:4" ht="31.5" x14ac:dyDescent="0.25">
      <c r="B296" s="43" t="s">
        <v>497</v>
      </c>
      <c r="C296" s="62" t="s">
        <v>913</v>
      </c>
      <c r="D296" s="45">
        <v>540</v>
      </c>
    </row>
    <row r="297" spans="2:4" ht="31.5" x14ac:dyDescent="0.25">
      <c r="B297" s="43" t="s">
        <v>500</v>
      </c>
      <c r="C297" s="62" t="s">
        <v>502</v>
      </c>
      <c r="D297" s="45">
        <v>725</v>
      </c>
    </row>
    <row r="298" spans="2:4" ht="31.5" x14ac:dyDescent="0.25">
      <c r="B298" s="43" t="s">
        <v>503</v>
      </c>
      <c r="C298" s="62" t="s">
        <v>505</v>
      </c>
      <c r="D298" s="45">
        <v>725</v>
      </c>
    </row>
    <row r="299" spans="2:4" ht="47.25" x14ac:dyDescent="0.25">
      <c r="B299" s="43" t="s">
        <v>506</v>
      </c>
      <c r="C299" s="62" t="s">
        <v>508</v>
      </c>
      <c r="D299" s="45">
        <v>350</v>
      </c>
    </row>
    <row r="300" spans="2:4" ht="31.5" x14ac:dyDescent="0.25">
      <c r="B300" s="43" t="s">
        <v>1203</v>
      </c>
      <c r="C300" s="62" t="s">
        <v>1204</v>
      </c>
      <c r="D300" s="45">
        <v>200</v>
      </c>
    </row>
    <row r="301" spans="2:4" ht="31.5" x14ac:dyDescent="0.25">
      <c r="B301" s="43" t="s">
        <v>1205</v>
      </c>
      <c r="C301" s="62" t="s">
        <v>1206</v>
      </c>
      <c r="D301" s="45">
        <v>1300</v>
      </c>
    </row>
    <row r="302" spans="2:4" ht="31.5" x14ac:dyDescent="0.25">
      <c r="B302" s="43" t="s">
        <v>1207</v>
      </c>
      <c r="C302" s="62" t="s">
        <v>1208</v>
      </c>
      <c r="D302" s="45">
        <v>240</v>
      </c>
    </row>
    <row r="303" spans="2:4" ht="31.5" x14ac:dyDescent="0.25">
      <c r="B303" s="43" t="s">
        <v>1244</v>
      </c>
      <c r="C303" s="62" t="s">
        <v>1245</v>
      </c>
      <c r="D303" s="45">
        <v>596</v>
      </c>
    </row>
    <row r="304" spans="2:4" ht="15.75" x14ac:dyDescent="0.25">
      <c r="B304" s="43"/>
      <c r="C304" s="62"/>
      <c r="D304" s="45"/>
    </row>
    <row r="305" spans="2:4" ht="15.75" x14ac:dyDescent="0.25">
      <c r="B305" s="43"/>
      <c r="C305" s="44" t="s">
        <v>630</v>
      </c>
      <c r="D305" s="46"/>
    </row>
    <row r="306" spans="2:4" ht="15.75" x14ac:dyDescent="0.25">
      <c r="B306" s="43" t="s">
        <v>631</v>
      </c>
      <c r="C306" s="160" t="s">
        <v>633</v>
      </c>
      <c r="D306" s="45">
        <v>167</v>
      </c>
    </row>
    <row r="307" spans="2:4" ht="15.75" x14ac:dyDescent="0.25">
      <c r="B307" s="43" t="s">
        <v>634</v>
      </c>
      <c r="C307" s="17" t="s">
        <v>636</v>
      </c>
      <c r="D307" s="45">
        <v>145</v>
      </c>
    </row>
    <row r="308" spans="2:4" ht="15.75" x14ac:dyDescent="0.25">
      <c r="B308" s="43" t="s">
        <v>637</v>
      </c>
      <c r="C308" s="17" t="s">
        <v>916</v>
      </c>
      <c r="D308" s="45">
        <v>115</v>
      </c>
    </row>
    <row r="309" spans="2:4" ht="15.75" x14ac:dyDescent="0.25">
      <c r="B309" s="43" t="s">
        <v>639</v>
      </c>
      <c r="C309" s="17" t="s">
        <v>641</v>
      </c>
      <c r="D309" s="45">
        <v>131</v>
      </c>
    </row>
    <row r="310" spans="2:4" ht="15.75" x14ac:dyDescent="0.25">
      <c r="B310" s="43" t="s">
        <v>642</v>
      </c>
      <c r="C310" s="17" t="s">
        <v>908</v>
      </c>
      <c r="D310" s="45">
        <v>126</v>
      </c>
    </row>
    <row r="311" spans="2:4" ht="15.75" x14ac:dyDescent="0.25">
      <c r="B311" s="43" t="s">
        <v>644</v>
      </c>
      <c r="C311" s="17" t="s">
        <v>646</v>
      </c>
      <c r="D311" s="45">
        <v>156</v>
      </c>
    </row>
    <row r="312" spans="2:4" ht="15.75" x14ac:dyDescent="0.25">
      <c r="B312" s="43" t="s">
        <v>647</v>
      </c>
      <c r="C312" s="17" t="s">
        <v>649</v>
      </c>
      <c r="D312" s="45">
        <v>190</v>
      </c>
    </row>
    <row r="313" spans="2:4" ht="31.5" x14ac:dyDescent="0.25">
      <c r="B313" s="43" t="s">
        <v>650</v>
      </c>
      <c r="C313" s="17" t="s">
        <v>652</v>
      </c>
      <c r="D313" s="45">
        <v>106</v>
      </c>
    </row>
    <row r="314" spans="2:4" ht="15.75" x14ac:dyDescent="0.25">
      <c r="B314" s="43" t="s">
        <v>653</v>
      </c>
      <c r="C314" s="17" t="s">
        <v>655</v>
      </c>
      <c r="D314" s="45">
        <v>106</v>
      </c>
    </row>
    <row r="315" spans="2:4" ht="31.5" x14ac:dyDescent="0.25">
      <c r="B315" s="43" t="s">
        <v>656</v>
      </c>
      <c r="C315" s="17" t="s">
        <v>921</v>
      </c>
      <c r="D315" s="45">
        <v>136</v>
      </c>
    </row>
    <row r="316" spans="2:4" ht="15.75" x14ac:dyDescent="0.25">
      <c r="B316" s="43" t="s">
        <v>658</v>
      </c>
      <c r="C316" s="160" t="s">
        <v>660</v>
      </c>
      <c r="D316" s="45">
        <v>178</v>
      </c>
    </row>
    <row r="317" spans="2:4" ht="15.75" x14ac:dyDescent="0.25">
      <c r="B317" s="43" t="s">
        <v>661</v>
      </c>
      <c r="C317" s="17" t="s">
        <v>663</v>
      </c>
      <c r="D317" s="45">
        <v>116</v>
      </c>
    </row>
    <row r="318" spans="2:4" ht="15.75" x14ac:dyDescent="0.25">
      <c r="B318" s="43" t="s">
        <v>664</v>
      </c>
      <c r="C318" s="189" t="s">
        <v>666</v>
      </c>
      <c r="D318" s="45">
        <v>110</v>
      </c>
    </row>
    <row r="319" spans="2:4" ht="15.75" x14ac:dyDescent="0.25">
      <c r="B319" s="43" t="s">
        <v>667</v>
      </c>
      <c r="C319" s="17" t="s">
        <v>914</v>
      </c>
      <c r="D319" s="45">
        <v>178</v>
      </c>
    </row>
    <row r="320" spans="2:4" ht="15.75" x14ac:dyDescent="0.25">
      <c r="B320" s="43" t="s">
        <v>669</v>
      </c>
      <c r="C320" s="17" t="s">
        <v>671</v>
      </c>
      <c r="D320" s="45">
        <v>86</v>
      </c>
    </row>
    <row r="321" spans="2:4" ht="15.75" x14ac:dyDescent="0.25">
      <c r="B321" s="43" t="s">
        <v>672</v>
      </c>
      <c r="C321" s="17" t="s">
        <v>673</v>
      </c>
      <c r="D321" s="45">
        <v>85</v>
      </c>
    </row>
    <row r="322" spans="2:4" ht="15.75" x14ac:dyDescent="0.25">
      <c r="B322" s="43"/>
      <c r="C322" s="189"/>
      <c r="D322" s="45"/>
    </row>
    <row r="323" spans="2:4" ht="31.5" x14ac:dyDescent="0.25">
      <c r="B323" s="43"/>
      <c r="C323" s="44" t="s">
        <v>674</v>
      </c>
      <c r="D323" s="46"/>
    </row>
    <row r="324" spans="2:4" ht="15.75" x14ac:dyDescent="0.25">
      <c r="B324" s="43" t="s">
        <v>675</v>
      </c>
      <c r="C324" s="189" t="s">
        <v>677</v>
      </c>
      <c r="D324" s="45">
        <v>300</v>
      </c>
    </row>
    <row r="325" spans="2:4" ht="15.75" x14ac:dyDescent="0.25">
      <c r="B325" s="43" t="s">
        <v>678</v>
      </c>
      <c r="C325" s="189" t="s">
        <v>679</v>
      </c>
      <c r="D325" s="45">
        <v>156</v>
      </c>
    </row>
    <row r="326" spans="2:4" ht="15.75" x14ac:dyDescent="0.25">
      <c r="B326" s="43"/>
      <c r="C326" s="44"/>
      <c r="D326" s="46"/>
    </row>
    <row r="327" spans="2:4" ht="31.5" x14ac:dyDescent="0.25">
      <c r="B327" s="163"/>
      <c r="C327" s="79" t="s">
        <v>715</v>
      </c>
      <c r="D327" s="165"/>
    </row>
    <row r="328" spans="2:4" ht="15.75" x14ac:dyDescent="0.25">
      <c r="B328" s="43"/>
      <c r="C328" s="79" t="s">
        <v>1399</v>
      </c>
      <c r="D328" s="48"/>
    </row>
    <row r="329" spans="2:4" ht="31.5" x14ac:dyDescent="0.25">
      <c r="B329" s="43" t="s">
        <v>717</v>
      </c>
      <c r="C329" s="89" t="s">
        <v>1388</v>
      </c>
      <c r="D329" s="48">
        <v>275</v>
      </c>
    </row>
    <row r="330" spans="2:4" ht="31.5" x14ac:dyDescent="0.25">
      <c r="B330" s="43"/>
      <c r="C330" s="44" t="s">
        <v>695</v>
      </c>
      <c r="D330" s="162"/>
    </row>
    <row r="331" spans="2:4" ht="94.5" x14ac:dyDescent="0.25">
      <c r="B331" s="43" t="s">
        <v>696</v>
      </c>
      <c r="C331" s="40" t="s">
        <v>697</v>
      </c>
      <c r="D331" s="45">
        <v>1620</v>
      </c>
    </row>
  </sheetData>
  <mergeCells count="4">
    <mergeCell ref="C2:D2"/>
    <mergeCell ref="C3:D3"/>
    <mergeCell ref="C4:D4"/>
    <mergeCell ref="B6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C34" sqref="C34"/>
    </sheetView>
  </sheetViews>
  <sheetFormatPr defaultRowHeight="15" x14ac:dyDescent="0.25"/>
  <cols>
    <col min="1" max="1" width="2.7109375" customWidth="1"/>
    <col min="3" max="3" width="62.42578125" customWidth="1"/>
  </cols>
  <sheetData>
    <row r="2" spans="2:4" ht="15.75" x14ac:dyDescent="0.25">
      <c r="C2" s="230" t="s">
        <v>1390</v>
      </c>
      <c r="D2" s="210"/>
    </row>
    <row r="3" spans="2:4" ht="15.75" x14ac:dyDescent="0.25">
      <c r="C3" s="216" t="s">
        <v>1389</v>
      </c>
      <c r="D3" s="217"/>
    </row>
    <row r="4" spans="2:4" ht="15.75" x14ac:dyDescent="0.25">
      <c r="C4" s="230" t="s">
        <v>1391</v>
      </c>
      <c r="D4" s="210"/>
    </row>
    <row r="6" spans="2:4" x14ac:dyDescent="0.25">
      <c r="B6" s="231" t="s">
        <v>1418</v>
      </c>
      <c r="C6" s="231"/>
      <c r="D6" s="231"/>
    </row>
    <row r="7" spans="2:4" x14ac:dyDescent="0.25">
      <c r="B7" s="231"/>
      <c r="C7" s="231"/>
      <c r="D7" s="231"/>
    </row>
    <row r="8" spans="2:4" ht="47.25" x14ac:dyDescent="0.25">
      <c r="B8" s="43"/>
      <c r="C8" s="49" t="s">
        <v>1402</v>
      </c>
      <c r="D8" s="48"/>
    </row>
    <row r="9" spans="2:4" ht="15.75" x14ac:dyDescent="0.25">
      <c r="B9" s="43" t="s">
        <v>1403</v>
      </c>
      <c r="C9" s="40" t="s">
        <v>765</v>
      </c>
      <c r="D9" s="51">
        <v>308</v>
      </c>
    </row>
    <row r="10" spans="2:4" ht="15.75" x14ac:dyDescent="0.25">
      <c r="B10" s="43" t="s">
        <v>1404</v>
      </c>
      <c r="C10" s="40" t="s">
        <v>929</v>
      </c>
      <c r="D10" s="51">
        <v>308</v>
      </c>
    </row>
    <row r="11" spans="2:4" ht="15.75" x14ac:dyDescent="0.25">
      <c r="B11" s="43" t="s">
        <v>1405</v>
      </c>
      <c r="C11" s="40" t="s">
        <v>1416</v>
      </c>
      <c r="D11" s="51">
        <v>308</v>
      </c>
    </row>
    <row r="12" spans="2:4" ht="15.75" x14ac:dyDescent="0.25">
      <c r="B12" s="43" t="s">
        <v>1406</v>
      </c>
      <c r="C12" s="40" t="s">
        <v>1415</v>
      </c>
      <c r="D12" s="51">
        <v>308</v>
      </c>
    </row>
    <row r="13" spans="2:4" ht="15.75" x14ac:dyDescent="0.25">
      <c r="B13" s="43" t="s">
        <v>1407</v>
      </c>
      <c r="C13" s="40" t="s">
        <v>810</v>
      </c>
      <c r="D13" s="51">
        <v>155</v>
      </c>
    </row>
    <row r="14" spans="2:4" ht="31.5" x14ac:dyDescent="0.25">
      <c r="B14" s="43" t="s">
        <v>1408</v>
      </c>
      <c r="C14" s="40" t="s">
        <v>463</v>
      </c>
      <c r="D14" s="51">
        <v>309</v>
      </c>
    </row>
    <row r="15" spans="2:4" ht="15.75" x14ac:dyDescent="0.25">
      <c r="B15" s="43" t="s">
        <v>1409</v>
      </c>
      <c r="C15" s="40" t="s">
        <v>1192</v>
      </c>
      <c r="D15" s="51">
        <v>441</v>
      </c>
    </row>
    <row r="16" spans="2:4" ht="15.75" x14ac:dyDescent="0.25">
      <c r="B16" s="43" t="s">
        <v>1410</v>
      </c>
      <c r="C16" s="40" t="s">
        <v>1193</v>
      </c>
      <c r="D16" s="51">
        <v>425</v>
      </c>
    </row>
    <row r="17" spans="2:4" ht="15.75" x14ac:dyDescent="0.25">
      <c r="B17" s="43" t="s">
        <v>1411</v>
      </c>
      <c r="C17" s="40" t="s">
        <v>357</v>
      </c>
      <c r="D17" s="51">
        <v>390</v>
      </c>
    </row>
    <row r="18" spans="2:4" ht="47.25" x14ac:dyDescent="0.25">
      <c r="B18" s="43" t="s">
        <v>1412</v>
      </c>
      <c r="C18" s="40" t="s">
        <v>1395</v>
      </c>
      <c r="D18" s="51">
        <v>596</v>
      </c>
    </row>
    <row r="19" spans="2:4" ht="31.5" x14ac:dyDescent="0.25">
      <c r="B19" s="43" t="s">
        <v>1413</v>
      </c>
      <c r="C19" s="40" t="s">
        <v>466</v>
      </c>
      <c r="D19" s="51">
        <v>320</v>
      </c>
    </row>
    <row r="20" spans="2:4" ht="31.5" x14ac:dyDescent="0.25">
      <c r="B20" s="43" t="s">
        <v>1414</v>
      </c>
      <c r="C20" s="40" t="s">
        <v>1417</v>
      </c>
      <c r="D20" s="51">
        <v>165</v>
      </c>
    </row>
    <row r="21" spans="2:4" ht="15.75" x14ac:dyDescent="0.25">
      <c r="B21" s="43"/>
      <c r="C21" s="49" t="s">
        <v>723</v>
      </c>
      <c r="D21" s="60">
        <f>SUM(D9:D20)</f>
        <v>4033</v>
      </c>
    </row>
    <row r="22" spans="2:4" ht="15.75" x14ac:dyDescent="0.25">
      <c r="B22" s="43"/>
      <c r="C22" s="189"/>
      <c r="D22" s="46"/>
    </row>
  </sheetData>
  <mergeCells count="4">
    <mergeCell ref="C2:D2"/>
    <mergeCell ref="C3:D3"/>
    <mergeCell ref="C4:D4"/>
    <mergeCell ref="B6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прескурант</vt:lpstr>
      <vt:lpstr>Лист1</vt:lpstr>
      <vt:lpstr>Лист1 (2)</vt:lpstr>
      <vt:lpstr>Лист2</vt:lpstr>
      <vt:lpstr>Полюс Золото</vt:lpstr>
      <vt:lpstr>дактилоскопия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2023-11-15T01:26:16Z</dcterms:modified>
</cp:coreProperties>
</file>